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64" activeTab="3"/>
  </bookViews>
  <sheets>
    <sheet name="医疗收支2025jb02" sheetId="4" r:id="rId1"/>
    <sheet name="其医收支2025jb05-1" sheetId="7" r:id="rId2"/>
    <sheet name="其医收支2025jb05-2" sheetId="8" r:id="rId3"/>
    <sheet name="居民收支2025jb08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E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G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J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K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L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M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N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数据长度上限:100
</t>
        </r>
      </text>
    </comment>
  </commentList>
</comments>
</file>

<file path=xl/sharedStrings.xml><?xml version="1.0" encoding="utf-8"?>
<sst xmlns="http://schemas.openxmlformats.org/spreadsheetml/2006/main" count="311" uniqueCount="190">
  <si>
    <t>职工基本医疗保险（含生育保险）基金收支表</t>
  </si>
  <si>
    <t>季报02表</t>
  </si>
  <si>
    <t>填报单位:</t>
  </si>
  <si>
    <t>临河区医疗保障局</t>
  </si>
  <si>
    <t>第三季度</t>
  </si>
  <si>
    <t>2025年</t>
  </si>
  <si>
    <t>季</t>
  </si>
  <si>
    <t>单位:元</t>
  </si>
  <si>
    <t>行    号</t>
  </si>
  <si>
    <t>项    目</t>
  </si>
  <si>
    <t>合  计</t>
  </si>
  <si>
    <t>统筹基金</t>
  </si>
  <si>
    <t>个人账户基金</t>
  </si>
  <si>
    <t>行号</t>
  </si>
  <si>
    <t>项  目</t>
  </si>
  <si>
    <t>小计</t>
  </si>
  <si>
    <t>统账结合</t>
  </si>
  <si>
    <t>单建统筹</t>
  </si>
  <si>
    <t>1</t>
  </si>
  <si>
    <t>一、基本医疗保险费收入</t>
  </si>
  <si>
    <t>一、基本医疗保险待遇支出</t>
  </si>
  <si>
    <t>2</t>
  </si>
  <si>
    <t xml:space="preserve">  （一）单位缴费</t>
  </si>
  <si>
    <t xml:space="preserve"> （一）在职职工医疗保险待遇支出</t>
  </si>
  <si>
    <t>3</t>
  </si>
  <si>
    <t>其中:生育保险收入</t>
  </si>
  <si>
    <t>其中：个人账户负担近亲属医疗费用</t>
  </si>
  <si>
    <t>-</t>
  </si>
  <si>
    <t>4</t>
  </si>
  <si>
    <t xml:space="preserve">  （二）个人缴费</t>
  </si>
  <si>
    <t xml:space="preserve">      （1）住院支出</t>
  </si>
  <si>
    <t>5</t>
  </si>
  <si>
    <t>二、利息收入</t>
  </si>
  <si>
    <t xml:space="preserve">      （2）门诊慢特病</t>
  </si>
  <si>
    <t>6</t>
  </si>
  <si>
    <t xml:space="preserve">    （一）定期利息</t>
  </si>
  <si>
    <t xml:space="preserve">      （3）普通门诊统筹</t>
  </si>
  <si>
    <t>7</t>
  </si>
  <si>
    <t xml:space="preserve">    （二）活期利息</t>
  </si>
  <si>
    <t xml:space="preserve">      （4）定点药店医药费支出</t>
  </si>
  <si>
    <t>8</t>
  </si>
  <si>
    <t>三、财政补贴收入</t>
  </si>
  <si>
    <t xml:space="preserve">      （5）生育医疗费支出</t>
  </si>
  <si>
    <t>9</t>
  </si>
  <si>
    <t>其中:对医保基金负担新冠病毒疫苗及接种费用的补助</t>
  </si>
  <si>
    <t xml:space="preserve">      （6）生育津贴支出</t>
  </si>
  <si>
    <t>四、其他收入</t>
  </si>
  <si>
    <t xml:space="preserve">      （7）其他</t>
  </si>
  <si>
    <t>其中：滞纳金</t>
  </si>
  <si>
    <t xml:space="preserve">  (二)退休人员医疗保险待遇支出</t>
  </si>
  <si>
    <t>五、待转保险费收入</t>
  </si>
  <si>
    <t>六、待转利息收入</t>
  </si>
  <si>
    <t xml:space="preserve">      （4）定点药店医药费</t>
  </si>
  <si>
    <t xml:space="preserve">      （5）其他</t>
  </si>
  <si>
    <t>二、其他支出</t>
  </si>
  <si>
    <t>其中：划转长期护理保险支出</t>
  </si>
  <si>
    <t xml:space="preserve">     代缴近亲属参加居民医保缴费</t>
  </si>
  <si>
    <t>七、转移收入</t>
  </si>
  <si>
    <t>三、转移支出</t>
  </si>
  <si>
    <t>收入小计</t>
  </si>
  <si>
    <t>支出小计</t>
  </si>
  <si>
    <t>八、上级补助收入</t>
  </si>
  <si>
    <t>四、补助下级支出</t>
  </si>
  <si>
    <t>九、下级上解收入</t>
  </si>
  <si>
    <t>五、上解上级支出</t>
  </si>
  <si>
    <t>收入合计</t>
  </si>
  <si>
    <t>支出合计</t>
  </si>
  <si>
    <t>收支结余</t>
  </si>
  <si>
    <t>十、上年结余</t>
  </si>
  <si>
    <t>六、滚存结余</t>
  </si>
  <si>
    <t xml:space="preserve">    其中:待转基金</t>
  </si>
  <si>
    <t>总      计</t>
  </si>
  <si>
    <t xml:space="preserve">    1.根据《关于印发&lt;社会保险基金财务制度&gt;的通知》财社〔2017〕144号，职工基本医保统筹基金待遇支出包括住院费用支出、门诊慢特病和普通门诊统筹费用支出，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</si>
  <si>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2.开展长期护理保险制度试点的统筹地区，划转长期护理保险基金的支出在其他收支表“划转长期护理保险支出”中列支。     </t>
  </si>
  <si>
    <t xml:space="preserve">    3.纵向公式:1=2+4；2≧3；5=6+7；8≧9；10≧11；22=1+5+8+10+12+13+21；25=22+23+24；29=25+27；31=33+34+35+36+37+38+39；40=42+43+44+45+46；47≧48+49；51=30+47+50；54=51+52+53；55=25-54；56=27+55;56≧57；58=54+56。</t>
  </si>
  <si>
    <t xml:space="preserve">    4.横向公式:合计=小计+个人账户基金；小计=统账结合+单建统筹；</t>
  </si>
  <si>
    <t xml:space="preserve">         </t>
  </si>
  <si>
    <t>其他医疗保障基金收支表</t>
  </si>
  <si>
    <t>季报 05-1表</t>
  </si>
  <si>
    <t>行      号</t>
  </si>
  <si>
    <t>项      目</t>
  </si>
  <si>
    <t>金      额</t>
  </si>
  <si>
    <t>一、离休人员医疗保障基金</t>
  </si>
  <si>
    <t xml:space="preserve">   （一）离休人员医疗保险费收入</t>
  </si>
  <si>
    <t xml:space="preserve">   （一）医疗费支出</t>
  </si>
  <si>
    <t xml:space="preserve">   （二）利息收入</t>
  </si>
  <si>
    <t xml:space="preserve">            住院支出</t>
  </si>
  <si>
    <t xml:space="preserve">   （三）财政补贴收入</t>
  </si>
  <si>
    <t xml:space="preserve">            门诊支出</t>
  </si>
  <si>
    <t xml:space="preserve">   （四）其他收入</t>
  </si>
  <si>
    <t xml:space="preserve">            其他</t>
  </si>
  <si>
    <t xml:space="preserve">   （二）其他支出</t>
  </si>
  <si>
    <t xml:space="preserve">   （五）上级补助收入</t>
  </si>
  <si>
    <t xml:space="preserve">   （三）补助下级支出</t>
  </si>
  <si>
    <t xml:space="preserve">   （六）下级上解收入</t>
  </si>
  <si>
    <t xml:space="preserve">   （四）上解上级支出</t>
  </si>
  <si>
    <t xml:space="preserve">   （七）上年结余</t>
  </si>
  <si>
    <t xml:space="preserve">   （五）滚存结余</t>
  </si>
  <si>
    <t>二、伤残人员医疗保障基金</t>
  </si>
  <si>
    <t xml:space="preserve">   （一）伤残人员医疗保险费收入</t>
  </si>
  <si>
    <t xml:space="preserve">   （一）伤残人员医疗费支出</t>
  </si>
  <si>
    <t xml:space="preserve">      其中:住院支出</t>
  </si>
  <si>
    <t>注:纵向公式:7=2+3+4+5；10=7+8+9；19=15+16+17+18；22=19+20+21；31=26+30；34=31+32+33；35=10-34；36=12+35；43=39+42；</t>
  </si>
  <si>
    <t xml:space="preserve">             46=43+44+45；47=22-46；48=24+47。</t>
  </si>
  <si>
    <t xml:space="preserve">          </t>
  </si>
  <si>
    <t>季报05-2表</t>
  </si>
  <si>
    <t>行  号</t>
  </si>
  <si>
    <t>三、公务员医疗补助基金</t>
  </si>
  <si>
    <t xml:space="preserve">    （一）公务员医疗保险费收入</t>
  </si>
  <si>
    <t xml:space="preserve">    （一）公务员医疗补助支出</t>
  </si>
  <si>
    <t xml:space="preserve">    （二）利息收入</t>
  </si>
  <si>
    <t xml:space="preserve">    （三）财政补贴收入</t>
  </si>
  <si>
    <t xml:space="preserve">    （四）其他收入</t>
  </si>
  <si>
    <t xml:space="preserve">    （二）其他支出</t>
  </si>
  <si>
    <t xml:space="preserve">    （五）上级补助收入</t>
  </si>
  <si>
    <t xml:space="preserve">    （三）补助下级支出</t>
  </si>
  <si>
    <t xml:space="preserve">    （六 ）下级上解收入</t>
  </si>
  <si>
    <t xml:space="preserve">    （四）上解上级支出</t>
  </si>
  <si>
    <t xml:space="preserve">    （七）上年结余</t>
  </si>
  <si>
    <t xml:space="preserve">    （五）滚存结余</t>
  </si>
  <si>
    <t>四、职工大额医疗费用补助
   （含部分省份职工大病保险）</t>
  </si>
  <si>
    <t xml:space="preserve">    （一）医疗保险费收入</t>
  </si>
  <si>
    <t xml:space="preserve">    （一）医疗保险费支出</t>
  </si>
  <si>
    <t xml:space="preserve">     其中：单位缴费</t>
  </si>
  <si>
    <t xml:space="preserve">     个人缴费</t>
  </si>
  <si>
    <t xml:space="preserve">     职工医保基金划转收入</t>
  </si>
  <si>
    <t xml:space="preserve">    （六）下级上解收入</t>
  </si>
  <si>
    <t>注:纵向公式:6=2+3+4+5；9=6+7+8；27≧28+29；31=27+30；34=31+32+33；35=9-34；36=10+35；13≧14+15+16；20=13+17+18+19；</t>
  </si>
  <si>
    <t xml:space="preserve">             23=20+21+22；38=39+40+41;45=38+42；48=45+46+47；49=23-48；50=24+49。</t>
  </si>
  <si>
    <t>城乡居民基本医疗保险基金收支表</t>
  </si>
  <si>
    <t>季报 08表</t>
  </si>
  <si>
    <t>项   目</t>
  </si>
  <si>
    <t>合计</t>
  </si>
  <si>
    <t>其中:个人缴费收入</t>
  </si>
  <si>
    <t xml:space="preserve">      住院支出</t>
  </si>
  <si>
    <t xml:space="preserve">     单位对职工家属的资助收入</t>
  </si>
  <si>
    <t xml:space="preserve">      门诊慢特病</t>
  </si>
  <si>
    <t xml:space="preserve">     集体扶持收入</t>
  </si>
  <si>
    <t xml:space="preserve">      普通门诊统筹</t>
  </si>
  <si>
    <t xml:space="preserve">     城乡医疗救助资助收入</t>
  </si>
  <si>
    <t xml:space="preserve">      定点药店医药费支出</t>
  </si>
  <si>
    <t xml:space="preserve">     财政对困难人员代缴收入</t>
  </si>
  <si>
    <t xml:space="preserve">      其他</t>
  </si>
  <si>
    <t xml:space="preserve">   (一)定期利息</t>
  </si>
  <si>
    <t xml:space="preserve">   (二)活期利息</t>
  </si>
  <si>
    <t>二、划转用于城乡居民大病保险支出</t>
  </si>
  <si>
    <t>10</t>
  </si>
  <si>
    <t xml:space="preserve">    （一）大病保险待遇支出</t>
  </si>
  <si>
    <t>11</t>
  </si>
  <si>
    <t>(一)按规定标准财政补助收入</t>
  </si>
  <si>
    <t xml:space="preserve">    （二）大病保险其他支出</t>
  </si>
  <si>
    <t>12</t>
  </si>
  <si>
    <t xml:space="preserve">  1.中央财政补助收入</t>
  </si>
  <si>
    <t>三、其他支出</t>
  </si>
  <si>
    <t>13</t>
  </si>
  <si>
    <t xml:space="preserve">  2.省级财政补助收入</t>
  </si>
  <si>
    <t>14</t>
  </si>
  <si>
    <t xml:space="preserve">  3.市级财政补助收入</t>
  </si>
  <si>
    <t>15</t>
  </si>
  <si>
    <t xml:space="preserve">  4.县（区）级财政补助收入</t>
  </si>
  <si>
    <t>16</t>
  </si>
  <si>
    <t>（二）对医保基金负担新冠病毒疫苗及接种费用的补助</t>
  </si>
  <si>
    <t>17</t>
  </si>
  <si>
    <t>（三）其他财政收入</t>
  </si>
  <si>
    <t>18</t>
  </si>
  <si>
    <t>19</t>
  </si>
  <si>
    <t>小    计</t>
  </si>
  <si>
    <t>20</t>
  </si>
  <si>
    <t>五、上级补助收入</t>
  </si>
  <si>
    <t>21</t>
  </si>
  <si>
    <t>六、下级上解收入</t>
  </si>
  <si>
    <t>22</t>
  </si>
  <si>
    <t>23</t>
  </si>
  <si>
    <t>24</t>
  </si>
  <si>
    <t>25</t>
  </si>
  <si>
    <t>七、上年结余</t>
  </si>
  <si>
    <t>六、年末滚存结余</t>
  </si>
  <si>
    <t>26</t>
  </si>
  <si>
    <t>27</t>
  </si>
  <si>
    <t>总    计</t>
  </si>
  <si>
    <t>补充资料:基本医疗保险费收入中划入门诊统筹的金额为:</t>
  </si>
  <si>
    <t>元。</t>
  </si>
  <si>
    <t>注:1.“个人缴费收入”项反映城乡居民按照规定缴费标准缴纳的保费收入；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</si>
  <si>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</si>
  <si>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</si>
  <si>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</si>
  <si>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5.“财政补贴收入”项反映各级政府给予城乡居民基本医疗保险基金的补助，包括按照规定补助标准和参保居民人数给予的缴费补助。</t>
  </si>
  <si>
    <t>6.“大病保险其他支出”项反映大病保险委托商保机构经办成本和利润支出项目。</t>
  </si>
  <si>
    <t>勾稽关系:1.基本医疗保险费收入=个人缴费收入+单位对家属的资助收入+集体扶持收入+城乡医疗救助资助收入+其他；基本医疗保险待遇支出=住院支出+门诊慢特病+门诊统筹+定点药店医药费支出+其他；</t>
  </si>
  <si>
    <t>纵向公式:1=2+3+4+5+6；7=8+9；10=11+16+17;11=12+13+14+15；19=1+7+10+18；23=19+20+21；27=23+25；27=54；28=29+30+31+32+33；36=37+38； 46=28+36+39; 50=46+47+48; 51=23-50;52=23+25-50;54=50+52。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</si>
</sst>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.00_ ;\-#,##0.00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26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2FFFF"/>
        <bgColor rgb="FF82FFFF"/>
      </patternFill>
    </fill>
    <fill>
      <patternFill patternType="solid">
        <fgColor rgb="FFFFFF82"/>
        <bgColor rgb="FFFFFF82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1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1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5" fillId="0" borderId="0">
      <alignment vertical="center"/>
    </xf>
    <xf numFmtId="0" fontId="16" fillId="5" borderId="13">
      <alignment vertical="center"/>
    </xf>
    <xf numFmtId="0" fontId="17" fillId="6" borderId="14">
      <alignment vertical="center"/>
    </xf>
    <xf numFmtId="0" fontId="18" fillId="6" borderId="13">
      <alignment vertical="center"/>
    </xf>
    <xf numFmtId="0" fontId="19" fillId="7" borderId="15">
      <alignment vertical="center"/>
    </xf>
    <xf numFmtId="0" fontId="20" fillId="0" borderId="16">
      <alignment vertical="center"/>
    </xf>
    <xf numFmtId="0" fontId="21" fillId="0" borderId="17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5" fillId="34" borderId="0">
      <alignment vertical="center"/>
    </xf>
  </cellStyleXfs>
  <cellXfs count="89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176" fontId="5" fillId="3" borderId="2" xfId="0" applyNumberFormat="1" applyFont="1" applyFill="1" applyBorder="1" applyAlignment="1" applyProtection="1">
      <alignment horizontal="right" vertical="center"/>
    </xf>
    <xf numFmtId="0" fontId="5" fillId="2" borderId="5" xfId="0" applyNumberFormat="1" applyFont="1" applyFill="1" applyBorder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4" xfId="0" applyNumberFormat="1" applyFont="1" applyFill="1" applyBorder="1" applyAlignment="1" applyProtection="1">
      <alignment horizontal="right" vertical="center"/>
    </xf>
    <xf numFmtId="0" fontId="5" fillId="2" borderId="6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right" vertical="center"/>
    </xf>
    <xf numFmtId="177" fontId="5" fillId="2" borderId="2" xfId="0" applyNumberFormat="1" applyFont="1" applyFill="1" applyBorder="1" applyAlignment="1" applyProtection="1">
      <alignment horizontal="right" vertical="center"/>
    </xf>
    <xf numFmtId="0" fontId="5" fillId="2" borderId="4" xfId="0" applyNumberFormat="1" applyFont="1" applyFill="1" applyBorder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vertical="center"/>
    </xf>
    <xf numFmtId="0" fontId="5" fillId="2" borderId="4" xfId="0" applyNumberFormat="1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horizontal="right" vertical="center"/>
    </xf>
    <xf numFmtId="0" fontId="5" fillId="2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176" fontId="5" fillId="3" borderId="4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14" fontId="5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2" borderId="5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/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/>
    </xf>
    <xf numFmtId="177" fontId="5" fillId="0" borderId="9" xfId="0" applyNumberFormat="1" applyFont="1" applyFill="1" applyBorder="1" applyAlignment="1" applyProtection="1">
      <alignment horizontal="left" vertical="center"/>
    </xf>
    <xf numFmtId="17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177" fontId="5" fillId="2" borderId="2" xfId="0" applyNumberFormat="1" applyFont="1" applyFill="1" applyBorder="1" applyAlignment="1" applyProtection="1">
      <alignment horizontal="center"/>
    </xf>
    <xf numFmtId="0" fontId="5" fillId="2" borderId="8" xfId="0" applyNumberFormat="1" applyFont="1" applyFill="1" applyBorder="1" applyAlignment="1" applyProtection="1">
      <alignment horizontal="left" vertical="center"/>
    </xf>
    <xf numFmtId="177" fontId="5" fillId="2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right"/>
    </xf>
    <xf numFmtId="176" fontId="5" fillId="3" borderId="2" xfId="0" applyNumberFormat="1" applyFont="1" applyFill="1" applyBorder="1" applyAlignment="1" applyProtection="1">
      <alignment horizontal="right"/>
    </xf>
    <xf numFmtId="177" fontId="5" fillId="2" borderId="2" xfId="0" applyNumberFormat="1" applyFont="1" applyFill="1" applyBorder="1" applyAlignment="1" applyProtection="1">
      <alignment horizontal="right"/>
    </xf>
    <xf numFmtId="0" fontId="5" fillId="2" borderId="2" xfId="0" applyNumberFormat="1" applyFont="1" applyFill="1" applyBorder="1" applyAlignment="1" applyProtection="1">
      <alignment horizontal="left"/>
    </xf>
    <xf numFmtId="0" fontId="7" fillId="2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14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/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wrapText="1"/>
    </xf>
    <xf numFmtId="176" fontId="5" fillId="2" borderId="5" xfId="0" applyNumberFormat="1" applyFont="1" applyFill="1" applyBorder="1" applyAlignment="1" applyProtection="1"/>
    <xf numFmtId="176" fontId="5" fillId="2" borderId="5" xfId="0" applyNumberFormat="1" applyFont="1" applyFill="1" applyBorder="1" applyAlignment="1" applyProtection="1">
      <alignment horizontal="right" vertical="center"/>
    </xf>
    <xf numFmtId="0" fontId="5" fillId="2" borderId="2" xfId="0" applyNumberFormat="1" applyFont="1" applyFill="1" applyBorder="1" applyAlignment="1" applyProtection="1">
      <alignment wrapText="1"/>
    </xf>
    <xf numFmtId="176" fontId="5" fillId="2" borderId="2" xfId="0" applyNumberFormat="1" applyFont="1" applyFill="1" applyBorder="1" applyAlignment="1" applyProtection="1"/>
    <xf numFmtId="176" fontId="5" fillId="2" borderId="4" xfId="0" applyNumberFormat="1" applyFont="1" applyFill="1" applyBorder="1" applyAlignment="1" applyProtection="1"/>
    <xf numFmtId="176" fontId="5" fillId="2" borderId="7" xfId="0" applyNumberFormat="1" applyFont="1" applyFill="1" applyBorder="1" applyAlignment="1" applyProtection="1"/>
    <xf numFmtId="176" fontId="5" fillId="2" borderId="8" xfId="0" applyNumberFormat="1" applyFont="1" applyFill="1" applyBorder="1" applyAlignment="1" applyProtection="1"/>
    <xf numFmtId="0" fontId="5" fillId="2" borderId="8" xfId="0" applyNumberFormat="1" applyFont="1" applyFill="1" applyBorder="1" applyAlignment="1" applyProtection="1">
      <alignment horizontal="left" vertical="center" wrapText="1"/>
    </xf>
    <xf numFmtId="176" fontId="5" fillId="3" borderId="8" xfId="0" applyNumberFormat="1" applyFont="1" applyFill="1" applyBorder="1" applyAlignment="1" applyProtection="1">
      <alignment horizontal="right" vertical="center"/>
    </xf>
    <xf numFmtId="176" fontId="5" fillId="0" borderId="8" xfId="0" applyNumberFormat="1" applyFont="1" applyFill="1" applyBorder="1" applyAlignment="1" applyProtection="1">
      <alignment horizontal="right" vertic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right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177" fontId="5" fillId="0" borderId="0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zoomScale="90" zoomScaleNormal="90" topLeftCell="C1" workbookViewId="0">
      <pane ySplit="5" topLeftCell="A6" activePane="bottomLeft" state="frozen"/>
      <selection/>
      <selection pane="bottomLeft" activeCell="A1" sqref="A1:N1"/>
    </sheetView>
  </sheetViews>
  <sheetFormatPr defaultColWidth="8" defaultRowHeight="14.25" customHeight="1"/>
  <cols>
    <col min="1" max="1" width="10.712962962963" style="44" customWidth="1"/>
    <col min="2" max="2" width="35.4259259259259" style="61" customWidth="1"/>
    <col min="3" max="7" width="32.4259259259259" style="44" customWidth="1"/>
    <col min="8" max="8" width="13.1388888888889" style="44" customWidth="1"/>
    <col min="9" max="9" width="39.4259259259259" style="44" customWidth="1"/>
    <col min="10" max="14" width="32.4259259259259" style="44" customWidth="1"/>
  </cols>
  <sheetData>
    <row r="1" ht="35.25" customHeight="1" spans="1:14">
      <c r="A1" s="4" t="s">
        <v>0</v>
      </c>
      <c r="B1" s="62"/>
      <c r="C1" s="4"/>
      <c r="D1" s="63"/>
      <c r="E1" s="4"/>
      <c r="F1" s="4"/>
      <c r="G1" s="4"/>
      <c r="H1" s="4"/>
      <c r="I1" s="4"/>
      <c r="J1" s="4"/>
      <c r="K1" s="63"/>
      <c r="L1" s="4"/>
      <c r="M1" s="4"/>
      <c r="N1" s="4"/>
    </row>
    <row r="2" s="29" customFormat="1" ht="15" customHeight="1" spans="1:14">
      <c r="A2" s="36"/>
      <c r="B2" s="36"/>
      <c r="C2" s="5"/>
      <c r="N2" s="6" t="s">
        <v>1</v>
      </c>
    </row>
    <row r="3" ht="21" customHeight="1" spans="1:14">
      <c r="A3" s="7" t="s">
        <v>2</v>
      </c>
      <c r="B3" s="64" t="s">
        <v>3</v>
      </c>
      <c r="C3" s="64" t="s">
        <v>4</v>
      </c>
      <c r="D3" s="65"/>
      <c r="E3" s="7"/>
      <c r="F3" s="66"/>
      <c r="G3" s="7" t="s">
        <v>5</v>
      </c>
      <c r="H3" s="8" t="s">
        <v>6</v>
      </c>
      <c r="I3" s="7"/>
      <c r="J3" s="67"/>
      <c r="K3" s="68"/>
      <c r="L3" s="67"/>
      <c r="M3" s="67"/>
      <c r="N3" s="7" t="s">
        <v>7</v>
      </c>
    </row>
    <row r="4" customHeight="1" spans="1:14">
      <c r="A4" s="45" t="s">
        <v>8</v>
      </c>
      <c r="B4" s="69" t="s">
        <v>9</v>
      </c>
      <c r="C4" s="10" t="s">
        <v>10</v>
      </c>
      <c r="D4" s="10" t="s">
        <v>11</v>
      </c>
      <c r="E4" s="10"/>
      <c r="F4" s="10"/>
      <c r="G4" s="10" t="s">
        <v>12</v>
      </c>
      <c r="H4" s="45" t="s">
        <v>13</v>
      </c>
      <c r="I4" s="45" t="s">
        <v>14</v>
      </c>
      <c r="J4" s="10" t="s">
        <v>10</v>
      </c>
      <c r="K4" s="10" t="s">
        <v>11</v>
      </c>
      <c r="L4" s="10"/>
      <c r="M4" s="10"/>
      <c r="N4" s="10" t="s">
        <v>12</v>
      </c>
    </row>
    <row r="5" ht="24" customHeight="1" spans="1:14">
      <c r="A5" s="31"/>
      <c r="B5" s="70"/>
      <c r="C5" s="10"/>
      <c r="D5" s="10" t="s">
        <v>15</v>
      </c>
      <c r="E5" s="10" t="s">
        <v>16</v>
      </c>
      <c r="F5" s="10" t="s">
        <v>17</v>
      </c>
      <c r="G5" s="10"/>
      <c r="H5" s="31"/>
      <c r="I5" s="31"/>
      <c r="J5" s="10"/>
      <c r="K5" s="10" t="s">
        <v>15</v>
      </c>
      <c r="L5" s="10" t="s">
        <v>16</v>
      </c>
      <c r="M5" s="10" t="s">
        <v>17</v>
      </c>
      <c r="N5" s="10"/>
    </row>
    <row r="6" ht="23.25" customHeight="1" spans="1:14">
      <c r="A6" s="10" t="s">
        <v>18</v>
      </c>
      <c r="B6" s="48" t="s">
        <v>19</v>
      </c>
      <c r="C6" s="14">
        <f t="shared" ref="C6:G6" si="0">ROUND(C7+C9,2)</f>
        <v>294848421.94</v>
      </c>
      <c r="D6" s="14">
        <f t="shared" si="0"/>
        <v>230236839.29</v>
      </c>
      <c r="E6" s="14">
        <f t="shared" si="0"/>
        <v>230236839.29</v>
      </c>
      <c r="F6" s="14">
        <f t="shared" si="0"/>
        <v>0</v>
      </c>
      <c r="G6" s="14">
        <f t="shared" si="0"/>
        <v>64611582.65</v>
      </c>
      <c r="H6" s="10">
        <v>30</v>
      </c>
      <c r="I6" s="13" t="s">
        <v>20</v>
      </c>
      <c r="J6" s="14">
        <f t="shared" ref="J6:N6" si="1">ROUND(J7+J16,2)</f>
        <v>197876133.56</v>
      </c>
      <c r="K6" s="14">
        <f t="shared" si="1"/>
        <v>119831099.74</v>
      </c>
      <c r="L6" s="14">
        <f t="shared" si="1"/>
        <v>119831099.74</v>
      </c>
      <c r="M6" s="14">
        <f t="shared" si="1"/>
        <v>0</v>
      </c>
      <c r="N6" s="14">
        <f t="shared" si="1"/>
        <v>78045033.82</v>
      </c>
    </row>
    <row r="7" ht="23.25" customHeight="1" spans="1:14">
      <c r="A7" s="10" t="s">
        <v>21</v>
      </c>
      <c r="B7" s="48" t="s">
        <v>22</v>
      </c>
      <c r="C7" s="14">
        <f t="shared" ref="C7:C9" si="2">ROUND(D7+G7,2)</f>
        <v>210671637.67</v>
      </c>
      <c r="D7" s="14">
        <f t="shared" ref="D7:D9" si="3">ROUND(E7+F7,2)</f>
        <v>210671637.67</v>
      </c>
      <c r="E7" s="18">
        <v>210671637.67</v>
      </c>
      <c r="F7" s="18"/>
      <c r="G7" s="18"/>
      <c r="H7" s="10">
        <v>31</v>
      </c>
      <c r="I7" s="13" t="s">
        <v>23</v>
      </c>
      <c r="J7" s="14">
        <f t="shared" ref="J7:N7" si="4">ROUND(J9+J10+J11+J12+J13+J14+J15,2)</f>
        <v>156408533.35</v>
      </c>
      <c r="K7" s="14">
        <f t="shared" si="4"/>
        <v>88314736.38</v>
      </c>
      <c r="L7" s="14">
        <f t="shared" si="4"/>
        <v>88314736.38</v>
      </c>
      <c r="M7" s="14">
        <f t="shared" si="4"/>
        <v>0</v>
      </c>
      <c r="N7" s="14">
        <f t="shared" si="4"/>
        <v>68093796.97</v>
      </c>
    </row>
    <row r="8" ht="23.25" customHeight="1" spans="1:14">
      <c r="A8" s="10" t="s">
        <v>24</v>
      </c>
      <c r="B8" s="48" t="s">
        <v>25</v>
      </c>
      <c r="C8" s="14">
        <f t="shared" si="2"/>
        <v>0</v>
      </c>
      <c r="D8" s="14">
        <f t="shared" si="3"/>
        <v>0</v>
      </c>
      <c r="E8" s="18"/>
      <c r="F8" s="18"/>
      <c r="G8" s="18"/>
      <c r="H8" s="10">
        <v>32</v>
      </c>
      <c r="I8" s="13" t="s">
        <v>26</v>
      </c>
      <c r="J8" s="14">
        <f>N8</f>
        <v>3795139.71</v>
      </c>
      <c r="K8" s="55" t="s">
        <v>27</v>
      </c>
      <c r="L8" s="55" t="s">
        <v>27</v>
      </c>
      <c r="M8" s="55" t="s">
        <v>27</v>
      </c>
      <c r="N8" s="71">
        <v>3795139.71</v>
      </c>
    </row>
    <row r="9" ht="23.25" customHeight="1" spans="1:14">
      <c r="A9" s="10" t="s">
        <v>28</v>
      </c>
      <c r="B9" s="48" t="s">
        <v>29</v>
      </c>
      <c r="C9" s="14">
        <f t="shared" si="2"/>
        <v>84176784.27</v>
      </c>
      <c r="D9" s="14">
        <f t="shared" si="3"/>
        <v>19565201.62</v>
      </c>
      <c r="E9" s="18">
        <v>19565201.62</v>
      </c>
      <c r="F9" s="18"/>
      <c r="G9" s="18">
        <v>64611582.65</v>
      </c>
      <c r="H9" s="10">
        <v>33</v>
      </c>
      <c r="I9" s="13" t="s">
        <v>30</v>
      </c>
      <c r="J9" s="14">
        <f t="shared" ref="J9:J15" si="5">ROUND(K9+N9,2)</f>
        <v>37794567.29</v>
      </c>
      <c r="K9" s="14">
        <f t="shared" ref="K9:K15" si="6">ROUND(L9+M9,2)</f>
        <v>32965368.56</v>
      </c>
      <c r="L9" s="71">
        <v>32965368.56</v>
      </c>
      <c r="M9" s="71"/>
      <c r="N9" s="71">
        <v>4829198.73</v>
      </c>
    </row>
    <row r="10" ht="23.25" customHeight="1" spans="1:14">
      <c r="A10" s="10" t="s">
        <v>31</v>
      </c>
      <c r="B10" s="48" t="s">
        <v>32</v>
      </c>
      <c r="C10" s="14">
        <f t="shared" ref="C10:G10" si="7">ROUND(C11+C12,2)</f>
        <v>159115.68</v>
      </c>
      <c r="D10" s="14">
        <f t="shared" si="7"/>
        <v>159115.68</v>
      </c>
      <c r="E10" s="14">
        <f t="shared" si="7"/>
        <v>159115.68</v>
      </c>
      <c r="F10" s="14">
        <f t="shared" si="7"/>
        <v>0</v>
      </c>
      <c r="G10" s="14">
        <f t="shared" si="7"/>
        <v>0</v>
      </c>
      <c r="H10" s="10">
        <v>34</v>
      </c>
      <c r="I10" s="13" t="s">
        <v>33</v>
      </c>
      <c r="J10" s="14">
        <f t="shared" si="5"/>
        <v>17041795.09</v>
      </c>
      <c r="K10" s="14">
        <f t="shared" si="6"/>
        <v>16193039.88</v>
      </c>
      <c r="L10" s="71">
        <v>16193039.88</v>
      </c>
      <c r="M10" s="71"/>
      <c r="N10" s="71">
        <v>848755.21</v>
      </c>
    </row>
    <row r="11" ht="23.25" customHeight="1" spans="1:14">
      <c r="A11" s="10" t="s">
        <v>34</v>
      </c>
      <c r="B11" s="48" t="s">
        <v>35</v>
      </c>
      <c r="C11" s="14">
        <f t="shared" ref="C11:C18" si="8">ROUND(D11+G11,2)</f>
        <v>0</v>
      </c>
      <c r="D11" s="14">
        <f t="shared" ref="D11:D18" si="9">ROUND(E11+F11,2)</f>
        <v>0</v>
      </c>
      <c r="E11" s="18"/>
      <c r="F11" s="18"/>
      <c r="G11" s="18"/>
      <c r="H11" s="10">
        <v>35</v>
      </c>
      <c r="I11" s="13" t="s">
        <v>36</v>
      </c>
      <c r="J11" s="14">
        <f t="shared" si="5"/>
        <v>48193023.94</v>
      </c>
      <c r="K11" s="14">
        <f t="shared" si="6"/>
        <v>24242093.67</v>
      </c>
      <c r="L11" s="71">
        <v>24242093.67</v>
      </c>
      <c r="M11" s="71"/>
      <c r="N11" s="71">
        <v>23950930.27</v>
      </c>
    </row>
    <row r="12" ht="23.25" customHeight="1" spans="1:14">
      <c r="A12" s="10" t="s">
        <v>37</v>
      </c>
      <c r="B12" s="48" t="s">
        <v>38</v>
      </c>
      <c r="C12" s="14">
        <f t="shared" si="8"/>
        <v>159115.68</v>
      </c>
      <c r="D12" s="14">
        <f t="shared" si="9"/>
        <v>159115.68</v>
      </c>
      <c r="E12" s="18">
        <v>159115.68</v>
      </c>
      <c r="F12" s="18"/>
      <c r="G12" s="18"/>
      <c r="H12" s="10">
        <v>36</v>
      </c>
      <c r="I12" s="13" t="s">
        <v>39</v>
      </c>
      <c r="J12" s="14">
        <f t="shared" si="5"/>
        <v>35543099.15</v>
      </c>
      <c r="K12" s="14">
        <f t="shared" si="6"/>
        <v>65923.18</v>
      </c>
      <c r="L12" s="71">
        <v>65923.18</v>
      </c>
      <c r="M12" s="71"/>
      <c r="N12" s="71">
        <v>35477175.97</v>
      </c>
    </row>
    <row r="13" ht="23.25" customHeight="1" spans="1:14">
      <c r="A13" s="10" t="s">
        <v>40</v>
      </c>
      <c r="B13" s="48" t="s">
        <v>41</v>
      </c>
      <c r="C13" s="14">
        <f t="shared" si="8"/>
        <v>0</v>
      </c>
      <c r="D13" s="14">
        <f t="shared" si="9"/>
        <v>0</v>
      </c>
      <c r="E13" s="18"/>
      <c r="F13" s="18"/>
      <c r="G13" s="18"/>
      <c r="H13" s="10">
        <v>37</v>
      </c>
      <c r="I13" s="13" t="s">
        <v>42</v>
      </c>
      <c r="J13" s="14">
        <f t="shared" si="5"/>
        <v>3154588.25</v>
      </c>
      <c r="K13" s="14">
        <f t="shared" si="6"/>
        <v>3123628.57</v>
      </c>
      <c r="L13" s="71">
        <v>3123628.57</v>
      </c>
      <c r="M13" s="71"/>
      <c r="N13" s="71">
        <v>30959.68</v>
      </c>
    </row>
    <row r="14" ht="32.25" customHeight="1" spans="1:14">
      <c r="A14" s="10" t="s">
        <v>43</v>
      </c>
      <c r="B14" s="48" t="s">
        <v>44</v>
      </c>
      <c r="C14" s="14">
        <f t="shared" si="8"/>
        <v>0</v>
      </c>
      <c r="D14" s="14">
        <f t="shared" si="9"/>
        <v>0</v>
      </c>
      <c r="E14" s="18"/>
      <c r="F14" s="18"/>
      <c r="G14" s="18"/>
      <c r="H14" s="10">
        <v>38</v>
      </c>
      <c r="I14" s="13" t="s">
        <v>45</v>
      </c>
      <c r="J14" s="14">
        <f t="shared" si="5"/>
        <v>11724682.52</v>
      </c>
      <c r="K14" s="14">
        <f t="shared" si="6"/>
        <v>11724682.52</v>
      </c>
      <c r="L14" s="71">
        <v>11724682.52</v>
      </c>
      <c r="M14" s="71"/>
      <c r="N14" s="71"/>
    </row>
    <row r="15" ht="23.25" customHeight="1" spans="1:14">
      <c r="A15" s="10">
        <v>10</v>
      </c>
      <c r="B15" s="48" t="s">
        <v>46</v>
      </c>
      <c r="C15" s="14">
        <f t="shared" si="8"/>
        <v>16931159.59</v>
      </c>
      <c r="D15" s="14">
        <f t="shared" si="9"/>
        <v>16931159.59</v>
      </c>
      <c r="E15" s="18">
        <v>16931159.59</v>
      </c>
      <c r="F15" s="18"/>
      <c r="G15" s="18"/>
      <c r="H15" s="10">
        <v>39</v>
      </c>
      <c r="I15" s="13" t="s">
        <v>47</v>
      </c>
      <c r="J15" s="14">
        <f t="shared" si="5"/>
        <v>2956777.11</v>
      </c>
      <c r="K15" s="14">
        <f t="shared" si="6"/>
        <v>0</v>
      </c>
      <c r="L15" s="71"/>
      <c r="M15" s="71"/>
      <c r="N15" s="71">
        <v>2956777.11</v>
      </c>
    </row>
    <row r="16" ht="23.25" customHeight="1" spans="1:14">
      <c r="A16" s="10">
        <v>11</v>
      </c>
      <c r="B16" s="48" t="s">
        <v>48</v>
      </c>
      <c r="C16" s="14">
        <f t="shared" si="8"/>
        <v>68675.03</v>
      </c>
      <c r="D16" s="14">
        <f t="shared" si="9"/>
        <v>68675.03</v>
      </c>
      <c r="E16" s="18">
        <v>68675.03</v>
      </c>
      <c r="F16" s="18"/>
      <c r="G16" s="18"/>
      <c r="H16" s="10">
        <v>40</v>
      </c>
      <c r="I16" s="13" t="s">
        <v>49</v>
      </c>
      <c r="J16" s="14">
        <f t="shared" ref="J16:N16" si="10">ROUND(J18+J19+J20+J21+J22,2)</f>
        <v>41467600.21</v>
      </c>
      <c r="K16" s="14">
        <f t="shared" si="10"/>
        <v>31516363.36</v>
      </c>
      <c r="L16" s="14">
        <f t="shared" si="10"/>
        <v>31516363.36</v>
      </c>
      <c r="M16" s="14">
        <f t="shared" si="10"/>
        <v>0</v>
      </c>
      <c r="N16" s="14">
        <f t="shared" si="10"/>
        <v>9951236.85</v>
      </c>
    </row>
    <row r="17" ht="23.25" customHeight="1" spans="1:14">
      <c r="A17" s="10">
        <v>12</v>
      </c>
      <c r="B17" s="48" t="s">
        <v>50</v>
      </c>
      <c r="C17" s="14">
        <f t="shared" si="8"/>
        <v>0</v>
      </c>
      <c r="D17" s="14">
        <f t="shared" si="9"/>
        <v>0</v>
      </c>
      <c r="E17" s="18"/>
      <c r="F17" s="18"/>
      <c r="G17" s="18"/>
      <c r="H17" s="10">
        <v>41</v>
      </c>
      <c r="I17" s="13" t="s">
        <v>26</v>
      </c>
      <c r="J17" s="14">
        <f>N17</f>
        <v>195999.86</v>
      </c>
      <c r="K17" s="55" t="s">
        <v>27</v>
      </c>
      <c r="L17" s="55" t="s">
        <v>27</v>
      </c>
      <c r="M17" s="55" t="s">
        <v>27</v>
      </c>
      <c r="N17" s="71">
        <v>195999.86</v>
      </c>
    </row>
    <row r="18" ht="23.25" customHeight="1" spans="1:14">
      <c r="A18" s="11">
        <v>13</v>
      </c>
      <c r="B18" s="72" t="s">
        <v>51</v>
      </c>
      <c r="C18" s="14">
        <f t="shared" si="8"/>
        <v>0</v>
      </c>
      <c r="D18" s="14">
        <f t="shared" si="9"/>
        <v>0</v>
      </c>
      <c r="E18" s="27"/>
      <c r="F18" s="18"/>
      <c r="G18" s="18"/>
      <c r="H18" s="10">
        <v>42</v>
      </c>
      <c r="I18" s="13" t="s">
        <v>30</v>
      </c>
      <c r="J18" s="14">
        <f t="shared" ref="J18:J24" si="11">ROUND(K18+N18,2)</f>
        <v>9555257.26</v>
      </c>
      <c r="K18" s="14">
        <f t="shared" ref="K18:K24" si="12">ROUND(L18+M18,2)</f>
        <v>9225296.88</v>
      </c>
      <c r="L18" s="71">
        <v>9225296.88</v>
      </c>
      <c r="M18" s="71"/>
      <c r="N18" s="71">
        <v>329960.38</v>
      </c>
    </row>
    <row r="19" ht="23.25" customHeight="1" spans="1:14">
      <c r="A19" s="45">
        <v>14</v>
      </c>
      <c r="B19" s="73"/>
      <c r="C19" s="74"/>
      <c r="D19" s="74"/>
      <c r="E19" s="74"/>
      <c r="F19" s="75"/>
      <c r="G19" s="75"/>
      <c r="H19" s="10">
        <v>43</v>
      </c>
      <c r="I19" s="13" t="s">
        <v>33</v>
      </c>
      <c r="J19" s="14">
        <f t="shared" si="11"/>
        <v>14691456.57</v>
      </c>
      <c r="K19" s="14">
        <f t="shared" si="12"/>
        <v>14149532.74</v>
      </c>
      <c r="L19" s="71">
        <v>14149532.74</v>
      </c>
      <c r="M19" s="71"/>
      <c r="N19" s="71">
        <v>541923.83</v>
      </c>
    </row>
    <row r="20" ht="23.25" customHeight="1" spans="1:14">
      <c r="A20" s="10">
        <v>15</v>
      </c>
      <c r="B20" s="76"/>
      <c r="C20" s="77"/>
      <c r="D20" s="77"/>
      <c r="E20" s="77"/>
      <c r="F20" s="78"/>
      <c r="G20" s="77"/>
      <c r="H20" s="10">
        <v>44</v>
      </c>
      <c r="I20" s="13" t="s">
        <v>36</v>
      </c>
      <c r="J20" s="14">
        <f t="shared" si="11"/>
        <v>11512704.24</v>
      </c>
      <c r="K20" s="14">
        <f t="shared" si="12"/>
        <v>6953683.7</v>
      </c>
      <c r="L20" s="71">
        <v>6953683.7</v>
      </c>
      <c r="M20" s="71"/>
      <c r="N20" s="71">
        <v>4559020.54</v>
      </c>
    </row>
    <row r="21" ht="23.25" customHeight="1" spans="1:14">
      <c r="A21" s="10">
        <v>16</v>
      </c>
      <c r="B21" s="76"/>
      <c r="C21" s="77"/>
      <c r="D21" s="77"/>
      <c r="E21" s="77"/>
      <c r="F21" s="79"/>
      <c r="G21" s="80"/>
      <c r="H21" s="10">
        <v>45</v>
      </c>
      <c r="I21" s="13" t="s">
        <v>52</v>
      </c>
      <c r="J21" s="14">
        <f t="shared" si="11"/>
        <v>5708182.14</v>
      </c>
      <c r="K21" s="14">
        <f t="shared" si="12"/>
        <v>1187850.04</v>
      </c>
      <c r="L21" s="71">
        <v>1187850.04</v>
      </c>
      <c r="M21" s="71"/>
      <c r="N21" s="71">
        <v>4520332.1</v>
      </c>
    </row>
    <row r="22" ht="23.25" customHeight="1" spans="1:14">
      <c r="A22" s="10">
        <v>17</v>
      </c>
      <c r="B22" s="76"/>
      <c r="C22" s="77"/>
      <c r="D22" s="77"/>
      <c r="E22" s="77"/>
      <c r="F22" s="78"/>
      <c r="G22" s="77"/>
      <c r="H22" s="10">
        <v>46</v>
      </c>
      <c r="I22" s="13" t="s">
        <v>53</v>
      </c>
      <c r="J22" s="14">
        <f t="shared" si="11"/>
        <v>0</v>
      </c>
      <c r="K22" s="14">
        <f t="shared" si="12"/>
        <v>0</v>
      </c>
      <c r="L22" s="71"/>
      <c r="M22" s="71"/>
      <c r="N22" s="71"/>
    </row>
    <row r="23" ht="23.25" customHeight="1" spans="1:14">
      <c r="A23" s="10">
        <v>18</v>
      </c>
      <c r="B23" s="76"/>
      <c r="C23" s="77"/>
      <c r="D23" s="77"/>
      <c r="E23" s="77"/>
      <c r="F23" s="78"/>
      <c r="G23" s="77"/>
      <c r="H23" s="10">
        <v>47</v>
      </c>
      <c r="I23" s="13" t="s">
        <v>54</v>
      </c>
      <c r="J23" s="14">
        <f t="shared" si="11"/>
        <v>41429.57</v>
      </c>
      <c r="K23" s="14">
        <f t="shared" si="12"/>
        <v>41429.57</v>
      </c>
      <c r="L23" s="71">
        <v>41429.57</v>
      </c>
      <c r="M23" s="71"/>
      <c r="N23" s="71"/>
    </row>
    <row r="24" ht="23.25" customHeight="1" spans="1:14">
      <c r="A24" s="10">
        <v>19</v>
      </c>
      <c r="B24" s="76"/>
      <c r="C24" s="77"/>
      <c r="D24" s="77"/>
      <c r="E24" s="77"/>
      <c r="F24" s="78"/>
      <c r="G24" s="77"/>
      <c r="H24" s="10">
        <v>48</v>
      </c>
      <c r="I24" s="13" t="s">
        <v>55</v>
      </c>
      <c r="J24" s="14">
        <f t="shared" si="11"/>
        <v>0</v>
      </c>
      <c r="K24" s="14">
        <f t="shared" si="12"/>
        <v>0</v>
      </c>
      <c r="L24" s="71"/>
      <c r="M24" s="71"/>
      <c r="N24" s="71"/>
    </row>
    <row r="25" ht="23.25" customHeight="1" spans="1:14">
      <c r="A25" s="10">
        <v>20</v>
      </c>
      <c r="B25" s="76"/>
      <c r="C25" s="77"/>
      <c r="D25" s="77"/>
      <c r="E25" s="77"/>
      <c r="F25" s="78"/>
      <c r="G25" s="77"/>
      <c r="H25" s="10">
        <v>49</v>
      </c>
      <c r="I25" s="13" t="s">
        <v>56</v>
      </c>
      <c r="J25" s="14">
        <f>N25</f>
        <v>0</v>
      </c>
      <c r="K25" s="55" t="s">
        <v>27</v>
      </c>
      <c r="L25" s="55" t="s">
        <v>27</v>
      </c>
      <c r="M25" s="55" t="s">
        <v>27</v>
      </c>
      <c r="N25" s="71"/>
    </row>
    <row r="26" ht="23.25" customHeight="1" spans="1:14">
      <c r="A26" s="10">
        <v>21</v>
      </c>
      <c r="B26" s="81" t="s">
        <v>57</v>
      </c>
      <c r="C26" s="82">
        <f>ROUND(D26+G26,2)</f>
        <v>0</v>
      </c>
      <c r="D26" s="82">
        <f>ROUND(E26+F26,2)</f>
        <v>0</v>
      </c>
      <c r="E26" s="83"/>
      <c r="F26" s="18"/>
      <c r="G26" s="18"/>
      <c r="H26" s="10">
        <v>50</v>
      </c>
      <c r="I26" s="13" t="s">
        <v>58</v>
      </c>
      <c r="J26" s="14">
        <f>ROUND(K26+N26,2)</f>
        <v>1891889.67</v>
      </c>
      <c r="K26" s="14">
        <f>ROUND(L26+M26,2)</f>
        <v>0</v>
      </c>
      <c r="L26" s="71"/>
      <c r="M26" s="71"/>
      <c r="N26" s="71">
        <v>1891889.67</v>
      </c>
    </row>
    <row r="27" ht="23.25" customHeight="1" spans="1:14">
      <c r="A27" s="10">
        <v>22</v>
      </c>
      <c r="B27" s="84" t="s">
        <v>59</v>
      </c>
      <c r="C27" s="14">
        <f t="shared" ref="C27:G27" si="13">ROUND(C6+C10+C13+C15+C17+C18+C26,2)</f>
        <v>311938697.21</v>
      </c>
      <c r="D27" s="14">
        <f t="shared" si="13"/>
        <v>247327114.56</v>
      </c>
      <c r="E27" s="14">
        <f t="shared" si="13"/>
        <v>247327114.56</v>
      </c>
      <c r="F27" s="14">
        <f t="shared" si="13"/>
        <v>0</v>
      </c>
      <c r="G27" s="14">
        <f t="shared" si="13"/>
        <v>64611582.65</v>
      </c>
      <c r="H27" s="10">
        <v>51</v>
      </c>
      <c r="I27" s="34" t="s">
        <v>60</v>
      </c>
      <c r="J27" s="14">
        <f t="shared" ref="J27:N27" si="14">ROUND(J6+J23+J26,2)</f>
        <v>199809452.8</v>
      </c>
      <c r="K27" s="14">
        <f t="shared" si="14"/>
        <v>119872529.31</v>
      </c>
      <c r="L27" s="14">
        <f t="shared" si="14"/>
        <v>119872529.31</v>
      </c>
      <c r="M27" s="14">
        <f t="shared" si="14"/>
        <v>0</v>
      </c>
      <c r="N27" s="14">
        <f t="shared" si="14"/>
        <v>79936923.49</v>
      </c>
    </row>
    <row r="28" ht="23.25" customHeight="1" spans="1:14">
      <c r="A28" s="10">
        <v>23</v>
      </c>
      <c r="B28" s="48" t="s">
        <v>61</v>
      </c>
      <c r="C28" s="14">
        <f t="shared" ref="C28:C29" si="15">ROUND(D28+G28,2)</f>
        <v>200883714.53</v>
      </c>
      <c r="D28" s="14">
        <f t="shared" ref="D28:D29" si="16">ROUND(E28+F28,2)</f>
        <v>121843441.6</v>
      </c>
      <c r="E28" s="18">
        <v>121843441.6</v>
      </c>
      <c r="F28" s="18"/>
      <c r="G28" s="18">
        <v>79040272.93</v>
      </c>
      <c r="H28" s="10">
        <v>52</v>
      </c>
      <c r="I28" s="13" t="s">
        <v>62</v>
      </c>
      <c r="J28" s="14">
        <f t="shared" ref="J28:J29" si="17">ROUND(K28+N28,2)</f>
        <v>0</v>
      </c>
      <c r="K28" s="14">
        <f t="shared" ref="K28:K29" si="18">ROUND(L28+M28,2)</f>
        <v>0</v>
      </c>
      <c r="L28" s="71"/>
      <c r="M28" s="71"/>
      <c r="N28" s="71"/>
    </row>
    <row r="29" ht="23.25" customHeight="1" spans="1:14">
      <c r="A29" s="10">
        <v>24</v>
      </c>
      <c r="B29" s="48" t="s">
        <v>63</v>
      </c>
      <c r="C29" s="14">
        <f t="shared" si="15"/>
        <v>0</v>
      </c>
      <c r="D29" s="14">
        <f t="shared" si="16"/>
        <v>0</v>
      </c>
      <c r="E29" s="18"/>
      <c r="F29" s="18"/>
      <c r="G29" s="18"/>
      <c r="H29" s="10">
        <v>53</v>
      </c>
      <c r="I29" s="13" t="s">
        <v>64</v>
      </c>
      <c r="J29" s="14">
        <f t="shared" si="17"/>
        <v>279390449.53</v>
      </c>
      <c r="K29" s="14">
        <f t="shared" si="18"/>
        <v>222169519.92</v>
      </c>
      <c r="L29" s="71">
        <v>222169519.92</v>
      </c>
      <c r="M29" s="71"/>
      <c r="N29" s="71">
        <v>57220929.61</v>
      </c>
    </row>
    <row r="30" ht="23.25" customHeight="1" spans="1:14">
      <c r="A30" s="10">
        <v>25</v>
      </c>
      <c r="B30" s="84" t="s">
        <v>65</v>
      </c>
      <c r="C30" s="14">
        <f t="shared" ref="C30:G30" si="19">ROUND(C27+C28+C29,2)</f>
        <v>512822411.74</v>
      </c>
      <c r="D30" s="14">
        <f t="shared" si="19"/>
        <v>369170556.16</v>
      </c>
      <c r="E30" s="14">
        <f t="shared" si="19"/>
        <v>369170556.16</v>
      </c>
      <c r="F30" s="14">
        <f t="shared" si="19"/>
        <v>0</v>
      </c>
      <c r="G30" s="14">
        <f t="shared" si="19"/>
        <v>143651855.58</v>
      </c>
      <c r="H30" s="10">
        <v>54</v>
      </c>
      <c r="I30" s="34" t="s">
        <v>66</v>
      </c>
      <c r="J30" s="14">
        <f t="shared" ref="J30:N30" si="20">ROUND(J27+J28+J29,2)</f>
        <v>479199902.33</v>
      </c>
      <c r="K30" s="14">
        <f t="shared" si="20"/>
        <v>342042049.23</v>
      </c>
      <c r="L30" s="14">
        <f t="shared" si="20"/>
        <v>342042049.23</v>
      </c>
      <c r="M30" s="14">
        <f t="shared" si="20"/>
        <v>0</v>
      </c>
      <c r="N30" s="14">
        <f t="shared" si="20"/>
        <v>137157853.1</v>
      </c>
    </row>
    <row r="31" ht="23.25" customHeight="1" spans="1:14">
      <c r="A31" s="10">
        <v>26</v>
      </c>
      <c r="B31" s="48"/>
      <c r="C31" s="85"/>
      <c r="D31" s="85"/>
      <c r="E31" s="85"/>
      <c r="F31" s="85"/>
      <c r="G31" s="85"/>
      <c r="H31" s="10">
        <v>55</v>
      </c>
      <c r="I31" s="34" t="s">
        <v>67</v>
      </c>
      <c r="J31" s="14">
        <f>ROUND(K31+N31,2)</f>
        <v>33622509.41</v>
      </c>
      <c r="K31" s="14">
        <f>ROUND(L31+M31,2)</f>
        <v>27128506.93</v>
      </c>
      <c r="L31" s="14">
        <f t="shared" ref="L31:N31" si="21">ROUND(E30-L30,2)</f>
        <v>27128506.93</v>
      </c>
      <c r="M31" s="14">
        <f t="shared" si="21"/>
        <v>0</v>
      </c>
      <c r="N31" s="14">
        <f t="shared" si="21"/>
        <v>6494002.48</v>
      </c>
    </row>
    <row r="32" ht="23.25" customHeight="1" spans="1:14">
      <c r="A32" s="10">
        <v>27</v>
      </c>
      <c r="B32" s="48" t="s">
        <v>68</v>
      </c>
      <c r="C32" s="14">
        <f>ROUND(D32+G32,2)</f>
        <v>0</v>
      </c>
      <c r="D32" s="14">
        <f>ROUND(E32+F32,2)</f>
        <v>0</v>
      </c>
      <c r="E32" s="18">
        <v>0</v>
      </c>
      <c r="F32" s="18">
        <v>0</v>
      </c>
      <c r="G32" s="18">
        <v>0</v>
      </c>
      <c r="H32" s="10">
        <v>56</v>
      </c>
      <c r="I32" s="13" t="s">
        <v>69</v>
      </c>
      <c r="J32" s="14">
        <f t="shared" ref="J32:N32" si="22">ROUND(C32+J31,2)</f>
        <v>33622509.41</v>
      </c>
      <c r="K32" s="14">
        <f t="shared" si="22"/>
        <v>27128506.93</v>
      </c>
      <c r="L32" s="14">
        <f t="shared" si="22"/>
        <v>27128506.93</v>
      </c>
      <c r="M32" s="14">
        <f t="shared" si="22"/>
        <v>0</v>
      </c>
      <c r="N32" s="14">
        <f t="shared" si="22"/>
        <v>6494002.48</v>
      </c>
    </row>
    <row r="33" ht="23.25" customHeight="1" spans="1:14">
      <c r="A33" s="10">
        <v>28</v>
      </c>
      <c r="B33" s="48"/>
      <c r="C33" s="85"/>
      <c r="D33" s="85"/>
      <c r="E33" s="85"/>
      <c r="F33" s="85"/>
      <c r="G33" s="85"/>
      <c r="H33" s="10">
        <v>57</v>
      </c>
      <c r="I33" s="13" t="s">
        <v>70</v>
      </c>
      <c r="J33" s="14">
        <f>ROUND(K33+N33,2)</f>
        <v>0</v>
      </c>
      <c r="K33" s="14">
        <f>ROUND(L33+M33,2)</f>
        <v>0</v>
      </c>
      <c r="L33" s="71"/>
      <c r="M33" s="71"/>
      <c r="N33" s="71"/>
    </row>
    <row r="34" ht="23.25" customHeight="1" spans="1:14">
      <c r="A34" s="10">
        <v>29</v>
      </c>
      <c r="B34" s="86" t="s">
        <v>71</v>
      </c>
      <c r="C34" s="14">
        <f t="shared" ref="C34:G34" si="23">ROUND(C30+C32,2)</f>
        <v>512822411.74</v>
      </c>
      <c r="D34" s="14">
        <f t="shared" si="23"/>
        <v>369170556.16</v>
      </c>
      <c r="E34" s="14">
        <f t="shared" si="23"/>
        <v>369170556.16</v>
      </c>
      <c r="F34" s="14">
        <f t="shared" si="23"/>
        <v>0</v>
      </c>
      <c r="G34" s="14">
        <f t="shared" si="23"/>
        <v>143651855.58</v>
      </c>
      <c r="H34" s="10">
        <v>58</v>
      </c>
      <c r="I34" s="10" t="s">
        <v>71</v>
      </c>
      <c r="J34" s="14">
        <f t="shared" ref="J34:N34" si="24">ROUND(J30+J32,2)</f>
        <v>512822411.74</v>
      </c>
      <c r="K34" s="14">
        <f t="shared" si="24"/>
        <v>369170556.16</v>
      </c>
      <c r="L34" s="14">
        <f t="shared" si="24"/>
        <v>369170556.16</v>
      </c>
      <c r="M34" s="14">
        <f t="shared" si="24"/>
        <v>0</v>
      </c>
      <c r="N34" s="14">
        <f t="shared" si="24"/>
        <v>143651855.58</v>
      </c>
    </row>
    <row r="35" ht="30.75" customHeight="1" spans="1:14">
      <c r="A35" s="87" t="s">
        <v>72</v>
      </c>
      <c r="B35" s="87"/>
      <c r="C35" s="88"/>
      <c r="D35" s="88"/>
      <c r="E35" s="88"/>
      <c r="F35" s="88"/>
      <c r="G35" s="88"/>
      <c r="H35" s="87"/>
      <c r="I35" s="87"/>
      <c r="J35" s="88"/>
      <c r="K35" s="88"/>
      <c r="L35" s="88"/>
      <c r="M35" s="88"/>
      <c r="N35" s="88"/>
    </row>
    <row r="36" customHeight="1" spans="1:14">
      <c r="A36" s="36" t="s">
        <v>73</v>
      </c>
      <c r="B36" s="87"/>
      <c r="C36" s="39"/>
      <c r="D36" s="39"/>
      <c r="E36" s="39"/>
      <c r="F36" s="39"/>
      <c r="G36" s="39"/>
      <c r="H36" s="36"/>
      <c r="I36" s="36"/>
      <c r="J36" s="39"/>
      <c r="K36" s="39"/>
      <c r="L36" s="39"/>
      <c r="M36" s="39"/>
      <c r="N36" s="39"/>
    </row>
    <row r="37" ht="24" customHeight="1" spans="1:14">
      <c r="A37" s="87" t="s">
        <v>74</v>
      </c>
      <c r="B37" s="87"/>
      <c r="C37" s="39"/>
      <c r="D37" s="39"/>
      <c r="E37" s="39"/>
      <c r="F37" s="39"/>
      <c r="G37" s="39"/>
      <c r="H37" s="36"/>
      <c r="I37" s="36"/>
      <c r="J37" s="39"/>
      <c r="K37" s="39"/>
      <c r="L37" s="39"/>
      <c r="M37" s="39"/>
      <c r="N37" s="39"/>
    </row>
    <row r="38" customHeight="1" spans="1:14">
      <c r="A38" s="36" t="s">
        <v>75</v>
      </c>
      <c r="B38" s="87"/>
      <c r="C38" s="39"/>
      <c r="D38" s="39"/>
      <c r="E38" s="39"/>
      <c r="F38" s="39"/>
      <c r="G38" s="39"/>
      <c r="H38" s="36"/>
      <c r="I38" s="36"/>
      <c r="J38" s="39"/>
      <c r="K38" s="39"/>
      <c r="L38" s="39"/>
      <c r="M38" s="39"/>
      <c r="N38" s="39"/>
    </row>
    <row r="39" customHeight="1" spans="1:14">
      <c r="A39" s="36"/>
      <c r="B39" s="87"/>
      <c r="C39" s="39"/>
      <c r="D39" s="39"/>
      <c r="E39" s="39"/>
      <c r="F39" s="39"/>
      <c r="G39" s="39"/>
      <c r="H39" s="36"/>
      <c r="I39" s="36"/>
      <c r="J39" s="39"/>
      <c r="K39" s="39"/>
      <c r="L39" s="39"/>
      <c r="M39" s="39"/>
      <c r="N39" s="39"/>
    </row>
    <row r="40" customHeight="1" spans="1:14">
      <c r="A40" s="36" t="s">
        <v>76</v>
      </c>
      <c r="B40" s="87"/>
      <c r="C40" s="39"/>
      <c r="D40" s="39"/>
      <c r="E40" s="39"/>
      <c r="F40" s="39"/>
      <c r="G40" s="39"/>
      <c r="H40" s="36"/>
      <c r="I40" s="36"/>
      <c r="J40" s="39"/>
      <c r="K40" s="39"/>
      <c r="L40" s="39"/>
      <c r="M40" s="39"/>
      <c r="N40" s="39"/>
    </row>
    <row r="41" customHeight="1" spans="1:14">
      <c r="A41" s="36"/>
      <c r="B41" s="87"/>
      <c r="C41" s="39"/>
      <c r="D41" s="39"/>
      <c r="E41" s="39"/>
      <c r="F41" s="39"/>
      <c r="G41" s="39"/>
      <c r="H41" s="36"/>
      <c r="I41" s="36"/>
      <c r="J41" s="39"/>
      <c r="K41" s="39"/>
      <c r="L41" s="39"/>
      <c r="M41" s="39"/>
      <c r="N41" s="39"/>
    </row>
  </sheetData>
  <sheetProtection sheet="1"/>
  <mergeCells count="19">
    <mergeCell ref="A1:N1"/>
    <mergeCell ref="B3:C3"/>
    <mergeCell ref="D4:F4"/>
    <mergeCell ref="K4:M4"/>
    <mergeCell ref="A35:N35"/>
    <mergeCell ref="A36:N36"/>
    <mergeCell ref="A37:N37"/>
    <mergeCell ref="A38:N38"/>
    <mergeCell ref="A39:N39"/>
    <mergeCell ref="A40:N40"/>
    <mergeCell ref="A41:N41"/>
    <mergeCell ref="A4:A5"/>
    <mergeCell ref="B4:B5"/>
    <mergeCell ref="C4:C5"/>
    <mergeCell ref="G4:G5"/>
    <mergeCell ref="H4:H5"/>
    <mergeCell ref="I4:I5"/>
    <mergeCell ref="J4:J5"/>
    <mergeCell ref="N4:N5"/>
  </mergeCells>
  <printOptions horizontalCentered="1"/>
  <pageMargins left="1.18" right="0.51" top="0.59" bottom="0.55" header="0.51" footer="0.51"/>
  <pageSetup paperSize="77" scale="45" pageOrder="overThenDown" orientation="landscape" blackAndWhite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zoomScale="115" zoomScaleNormal="115" workbookViewId="0">
      <selection activeCell="C22" sqref="C22"/>
    </sheetView>
  </sheetViews>
  <sheetFormatPr defaultColWidth="8" defaultRowHeight="14.25" customHeight="1" outlineLevelCol="5"/>
  <cols>
    <col min="1" max="1" width="11.8518518518519" style="52" customWidth="1"/>
    <col min="2" max="2" width="37.1388888888889" style="52" customWidth="1"/>
    <col min="3" max="3" width="24.712962962963" style="52" customWidth="1"/>
    <col min="4" max="4" width="8.28703703703704" style="52" customWidth="1"/>
    <col min="5" max="5" width="32.8518518518519" style="52" customWidth="1"/>
    <col min="6" max="6" width="24.712962962963" style="52" customWidth="1"/>
  </cols>
  <sheetData>
    <row r="1" ht="42.75" customHeight="1" spans="1:6">
      <c r="A1" s="4" t="s">
        <v>77</v>
      </c>
      <c r="B1" s="4"/>
      <c r="C1" s="4"/>
      <c r="D1" s="4"/>
      <c r="E1" s="4"/>
      <c r="F1" s="4"/>
    </row>
    <row r="2" s="1" customFormat="1" ht="15" customHeight="1" spans="1:6">
      <c r="A2" s="6"/>
      <c r="B2" s="5"/>
      <c r="C2" s="5"/>
      <c r="D2" s="5"/>
      <c r="E2" s="5"/>
      <c r="F2" s="6" t="s">
        <v>78</v>
      </c>
    </row>
    <row r="3" s="1" customFormat="1" ht="15" customHeight="1" spans="1:6">
      <c r="A3" s="7" t="s">
        <v>2</v>
      </c>
      <c r="B3" s="8" t="s">
        <v>3</v>
      </c>
      <c r="C3" s="43" t="s">
        <v>5</v>
      </c>
      <c r="D3" s="29" t="s">
        <v>4</v>
      </c>
      <c r="E3" s="29"/>
      <c r="F3" s="7" t="s">
        <v>7</v>
      </c>
    </row>
    <row r="4" s="1" customFormat="1" ht="15" customHeight="1" spans="1:6">
      <c r="A4" s="10" t="s">
        <v>79</v>
      </c>
      <c r="B4" s="10" t="s">
        <v>80</v>
      </c>
      <c r="C4" s="10" t="s">
        <v>81</v>
      </c>
      <c r="D4" s="10" t="s">
        <v>80</v>
      </c>
      <c r="E4" s="10"/>
      <c r="F4" s="10" t="s">
        <v>81</v>
      </c>
    </row>
    <row r="5" s="1" customFormat="1" ht="15" customHeight="1" spans="1:6">
      <c r="A5" s="10" t="s">
        <v>18</v>
      </c>
      <c r="B5" s="13" t="s">
        <v>82</v>
      </c>
      <c r="C5" s="53"/>
      <c r="D5" s="10">
        <v>25</v>
      </c>
      <c r="E5" s="54" t="s">
        <v>82</v>
      </c>
      <c r="F5" s="55"/>
    </row>
    <row r="6" s="1" customFormat="1" ht="15" customHeight="1" spans="1:6">
      <c r="A6" s="10" t="s">
        <v>21</v>
      </c>
      <c r="B6" s="13" t="s">
        <v>83</v>
      </c>
      <c r="C6" s="56"/>
      <c r="D6" s="10">
        <v>26</v>
      </c>
      <c r="E6" s="13" t="s">
        <v>84</v>
      </c>
      <c r="F6" s="57">
        <f>ROUND(F7+F8+F9,2)</f>
        <v>342609.08</v>
      </c>
    </row>
    <row r="7" s="1" customFormat="1" ht="15" customHeight="1" spans="1:6">
      <c r="A7" s="10" t="s">
        <v>24</v>
      </c>
      <c r="B7" s="13" t="s">
        <v>85</v>
      </c>
      <c r="C7" s="56"/>
      <c r="D7" s="10">
        <v>27</v>
      </c>
      <c r="E7" s="13" t="s">
        <v>86</v>
      </c>
      <c r="F7" s="56">
        <v>342609.08</v>
      </c>
    </row>
    <row r="8" s="1" customFormat="1" ht="15" customHeight="1" spans="1:6">
      <c r="A8" s="10" t="s">
        <v>28</v>
      </c>
      <c r="B8" s="13" t="s">
        <v>87</v>
      </c>
      <c r="C8" s="56">
        <v>750000</v>
      </c>
      <c r="D8" s="10">
        <v>28</v>
      </c>
      <c r="E8" s="13" t="s">
        <v>88</v>
      </c>
      <c r="F8" s="56"/>
    </row>
    <row r="9" s="1" customFormat="1" ht="15" customHeight="1" spans="1:6">
      <c r="A9" s="10" t="s">
        <v>31</v>
      </c>
      <c r="B9" s="13" t="s">
        <v>89</v>
      </c>
      <c r="C9" s="56"/>
      <c r="D9" s="10">
        <v>29</v>
      </c>
      <c r="E9" s="13" t="s">
        <v>90</v>
      </c>
      <c r="F9" s="56"/>
    </row>
    <row r="10" s="1" customFormat="1" ht="15" customHeight="1" spans="1:6">
      <c r="A10" s="10">
        <v>6</v>
      </c>
      <c r="B10" s="13"/>
      <c r="C10" s="58"/>
      <c r="D10" s="10">
        <v>30</v>
      </c>
      <c r="E10" s="13" t="s">
        <v>91</v>
      </c>
      <c r="F10" s="56"/>
    </row>
    <row r="11" s="1" customFormat="1" ht="15" customHeight="1" spans="1:6">
      <c r="A11" s="10">
        <v>7</v>
      </c>
      <c r="B11" s="34" t="s">
        <v>59</v>
      </c>
      <c r="C11" s="57">
        <f>ROUND(C6+C7+C8+C9,2)</f>
        <v>750000</v>
      </c>
      <c r="D11" s="10">
        <v>31</v>
      </c>
      <c r="E11" s="34" t="s">
        <v>60</v>
      </c>
      <c r="F11" s="57">
        <f>ROUND(F6+F10,2)</f>
        <v>342609.08</v>
      </c>
    </row>
    <row r="12" s="1" customFormat="1" ht="15" customHeight="1" spans="1:6">
      <c r="A12" s="10">
        <v>8</v>
      </c>
      <c r="B12" s="13" t="s">
        <v>92</v>
      </c>
      <c r="C12" s="56"/>
      <c r="D12" s="10">
        <v>32</v>
      </c>
      <c r="E12" s="13" t="s">
        <v>93</v>
      </c>
      <c r="F12" s="56"/>
    </row>
    <row r="13" s="1" customFormat="1" ht="15" customHeight="1" spans="1:6">
      <c r="A13" s="10">
        <v>9</v>
      </c>
      <c r="B13" s="13" t="s">
        <v>94</v>
      </c>
      <c r="C13" s="56"/>
      <c r="D13" s="10">
        <v>33</v>
      </c>
      <c r="E13" s="13" t="s">
        <v>95</v>
      </c>
      <c r="F13" s="56"/>
    </row>
    <row r="14" s="1" customFormat="1" ht="15" customHeight="1" spans="1:6">
      <c r="A14" s="10">
        <v>10</v>
      </c>
      <c r="B14" s="34" t="s">
        <v>65</v>
      </c>
      <c r="C14" s="57">
        <f>ROUND(C11+C12+C13,2)</f>
        <v>750000</v>
      </c>
      <c r="D14" s="10">
        <v>34</v>
      </c>
      <c r="E14" s="34" t="s">
        <v>66</v>
      </c>
      <c r="F14" s="57">
        <f>ROUND(F11+F12+F13,2)</f>
        <v>342609.08</v>
      </c>
    </row>
    <row r="15" s="1" customFormat="1" ht="15" customHeight="1" spans="1:6">
      <c r="A15" s="10">
        <v>11</v>
      </c>
      <c r="B15" s="13"/>
      <c r="C15" s="59"/>
      <c r="D15" s="10">
        <v>35</v>
      </c>
      <c r="E15" s="34" t="s">
        <v>67</v>
      </c>
      <c r="F15" s="57">
        <f>ROUND(C14-F14,2)</f>
        <v>407390.92</v>
      </c>
    </row>
    <row r="16" s="1" customFormat="1" ht="15" customHeight="1" spans="1:6">
      <c r="A16" s="10">
        <v>12</v>
      </c>
      <c r="B16" s="13" t="s">
        <v>96</v>
      </c>
      <c r="C16" s="56">
        <v>0</v>
      </c>
      <c r="D16" s="10">
        <v>36</v>
      </c>
      <c r="E16" s="13" t="s">
        <v>97</v>
      </c>
      <c r="F16" s="57">
        <f>ROUND(C16+F15,2)</f>
        <v>407390.92</v>
      </c>
    </row>
    <row r="17" s="1" customFormat="1" ht="15" customHeight="1" spans="1:6">
      <c r="A17" s="10">
        <v>13</v>
      </c>
      <c r="B17" s="13"/>
      <c r="C17" s="58"/>
      <c r="D17" s="10">
        <v>37</v>
      </c>
      <c r="E17" s="10"/>
      <c r="F17" s="58"/>
    </row>
    <row r="18" s="1" customFormat="1" ht="15" customHeight="1" spans="1:6">
      <c r="A18" s="10">
        <v>14</v>
      </c>
      <c r="B18" s="13" t="s">
        <v>98</v>
      </c>
      <c r="C18" s="56"/>
      <c r="D18" s="10">
        <v>38</v>
      </c>
      <c r="E18" s="13" t="s">
        <v>98</v>
      </c>
      <c r="F18" s="56"/>
    </row>
    <row r="19" s="1" customFormat="1" ht="15" customHeight="1" spans="1:6">
      <c r="A19" s="10">
        <v>15</v>
      </c>
      <c r="B19" s="13" t="s">
        <v>99</v>
      </c>
      <c r="C19" s="56"/>
      <c r="D19" s="10">
        <v>39</v>
      </c>
      <c r="E19" s="13" t="s">
        <v>100</v>
      </c>
      <c r="F19" s="57">
        <f>ROUND(F20+F21,2)</f>
        <v>165754.81</v>
      </c>
    </row>
    <row r="20" s="1" customFormat="1" ht="15" customHeight="1" spans="1:6">
      <c r="A20" s="10">
        <v>16</v>
      </c>
      <c r="B20" s="13" t="s">
        <v>85</v>
      </c>
      <c r="C20" s="56"/>
      <c r="D20" s="10">
        <v>40</v>
      </c>
      <c r="E20" s="13" t="s">
        <v>101</v>
      </c>
      <c r="F20" s="56">
        <v>165754.81</v>
      </c>
    </row>
    <row r="21" s="1" customFormat="1" ht="15" customHeight="1" spans="1:6">
      <c r="A21" s="10">
        <v>17</v>
      </c>
      <c r="B21" s="13" t="s">
        <v>87</v>
      </c>
      <c r="C21" s="56">
        <v>750000</v>
      </c>
      <c r="D21" s="10">
        <v>41</v>
      </c>
      <c r="E21" s="13" t="s">
        <v>88</v>
      </c>
      <c r="F21" s="56"/>
    </row>
    <row r="22" s="1" customFormat="1" ht="15" customHeight="1" spans="1:6">
      <c r="A22" s="10">
        <v>18</v>
      </c>
      <c r="B22" s="13" t="s">
        <v>89</v>
      </c>
      <c r="C22" s="56"/>
      <c r="D22" s="10">
        <v>42</v>
      </c>
      <c r="E22" s="13" t="s">
        <v>91</v>
      </c>
      <c r="F22" s="56"/>
    </row>
    <row r="23" s="1" customFormat="1" ht="15" customHeight="1" spans="1:6">
      <c r="A23" s="10">
        <v>19</v>
      </c>
      <c r="B23" s="34" t="s">
        <v>59</v>
      </c>
      <c r="C23" s="57">
        <f>ROUND(C19+C20+C21+C22,2)</f>
        <v>750000</v>
      </c>
      <c r="D23" s="10">
        <v>43</v>
      </c>
      <c r="E23" s="34" t="s">
        <v>60</v>
      </c>
      <c r="F23" s="57">
        <f>ROUND(F19+F22,2)</f>
        <v>165754.81</v>
      </c>
    </row>
    <row r="24" s="1" customFormat="1" ht="15" customHeight="1" spans="1:6">
      <c r="A24" s="10">
        <v>20</v>
      </c>
      <c r="B24" s="13" t="s">
        <v>92</v>
      </c>
      <c r="C24" s="56"/>
      <c r="D24" s="10">
        <v>44</v>
      </c>
      <c r="E24" s="13" t="s">
        <v>93</v>
      </c>
      <c r="F24" s="56"/>
    </row>
    <row r="25" s="1" customFormat="1" ht="15" customHeight="1" spans="1:6">
      <c r="A25" s="10">
        <v>21</v>
      </c>
      <c r="B25" s="13" t="s">
        <v>94</v>
      </c>
      <c r="C25" s="56"/>
      <c r="D25" s="10">
        <v>45</v>
      </c>
      <c r="E25" s="13" t="s">
        <v>95</v>
      </c>
      <c r="F25" s="56"/>
    </row>
    <row r="26" s="1" customFormat="1" ht="15" customHeight="1" spans="1:6">
      <c r="A26" s="10">
        <v>22</v>
      </c>
      <c r="B26" s="34" t="s">
        <v>65</v>
      </c>
      <c r="C26" s="57">
        <f>ROUND(C23+C24+C25,2)</f>
        <v>750000</v>
      </c>
      <c r="D26" s="10">
        <v>46</v>
      </c>
      <c r="E26" s="34" t="s">
        <v>66</v>
      </c>
      <c r="F26" s="57">
        <f>ROUND(F23+F24+F25,2)</f>
        <v>165754.81</v>
      </c>
    </row>
    <row r="27" s="1" customFormat="1" ht="15" customHeight="1" spans="1:6">
      <c r="A27" s="10">
        <v>23</v>
      </c>
      <c r="B27" s="34"/>
      <c r="C27" s="60"/>
      <c r="D27" s="10">
        <v>47</v>
      </c>
      <c r="E27" s="34" t="s">
        <v>67</v>
      </c>
      <c r="F27" s="57">
        <f>ROUND(C26-F26,2)</f>
        <v>584245.19</v>
      </c>
    </row>
    <row r="28" s="1" customFormat="1" ht="15" customHeight="1" spans="1:6">
      <c r="A28" s="10">
        <v>24</v>
      </c>
      <c r="B28" s="13" t="s">
        <v>96</v>
      </c>
      <c r="C28" s="56">
        <v>0</v>
      </c>
      <c r="D28" s="10">
        <v>48</v>
      </c>
      <c r="E28" s="13" t="s">
        <v>97</v>
      </c>
      <c r="F28" s="57">
        <f>ROUND(C28+F27,2)</f>
        <v>584245.19</v>
      </c>
    </row>
    <row r="29" s="1" customFormat="1" ht="13.5" customHeight="1" spans="1:6">
      <c r="A29" s="49" t="s">
        <v>102</v>
      </c>
      <c r="B29" s="49"/>
      <c r="C29" s="50"/>
      <c r="D29" s="49"/>
      <c r="E29" s="49"/>
      <c r="F29" s="50"/>
    </row>
    <row r="30" s="1" customFormat="1" ht="13.5" customHeight="1" spans="1:6">
      <c r="A30" s="36" t="s">
        <v>103</v>
      </c>
      <c r="B30" s="36"/>
      <c r="C30" s="39"/>
      <c r="D30" s="36"/>
      <c r="E30" s="36"/>
      <c r="F30" s="39"/>
    </row>
    <row r="31" ht="32.25" customHeight="1" spans="1:6">
      <c r="A31" s="40"/>
      <c r="B31" s="40"/>
      <c r="C31" s="51"/>
      <c r="D31" s="40"/>
      <c r="E31" s="40"/>
      <c r="F31" s="51"/>
    </row>
    <row r="32" ht="13.5" customHeight="1" spans="1:6">
      <c r="A32" s="40" t="s">
        <v>104</v>
      </c>
      <c r="B32" s="40"/>
      <c r="C32" s="51"/>
      <c r="D32" s="40"/>
      <c r="E32" s="40"/>
      <c r="F32" s="51"/>
    </row>
  </sheetData>
  <sheetProtection sheet="1"/>
  <mergeCells count="6">
    <mergeCell ref="A1:F1"/>
    <mergeCell ref="D4:E4"/>
    <mergeCell ref="A29:F29"/>
    <mergeCell ref="A30:F30"/>
    <mergeCell ref="A31:F31"/>
    <mergeCell ref="A32:F32"/>
  </mergeCells>
  <printOptions horizontalCentered="1"/>
  <pageMargins left="1.18" right="1.18" top="1.18" bottom="1.18" header="0.51" footer="0.51"/>
  <pageSetup paperSize="77" scale="83" pageOrder="overThenDown" orientation="landscape" blackAndWhite="1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zoomScale="115" zoomScaleNormal="115" workbookViewId="0">
      <pane ySplit="4" topLeftCell="A5" activePane="bottomLeft" state="frozen"/>
      <selection/>
      <selection pane="bottomLeft" activeCell="A1" sqref="A1:F1"/>
    </sheetView>
  </sheetViews>
  <sheetFormatPr defaultColWidth="8" defaultRowHeight="14.25" customHeight="1" outlineLevelCol="5"/>
  <cols>
    <col min="1" max="1" width="11.8518518518519" style="2" customWidth="1"/>
    <col min="2" max="2" width="37.4259259259259" style="2" customWidth="1"/>
    <col min="3" max="3" width="25.5740740740741" style="2" customWidth="1"/>
    <col min="4" max="4" width="6.57407407407407" style="2" customWidth="1"/>
    <col min="5" max="5" width="38" style="2" customWidth="1"/>
    <col min="6" max="6" width="31.287037037037" style="2" customWidth="1"/>
  </cols>
  <sheetData>
    <row r="1" ht="37.5" customHeight="1" spans="1:6">
      <c r="A1" s="4" t="s">
        <v>77</v>
      </c>
      <c r="B1" s="4"/>
      <c r="C1" s="4"/>
      <c r="D1" s="4"/>
      <c r="E1" s="4"/>
      <c r="F1" s="4"/>
    </row>
    <row r="2" s="1" customFormat="1" ht="15" customHeight="1" spans="1:6">
      <c r="A2" s="6"/>
      <c r="B2" s="5"/>
      <c r="C2" s="5"/>
      <c r="D2" s="5"/>
      <c r="E2" s="5"/>
      <c r="F2" s="6" t="s">
        <v>105</v>
      </c>
    </row>
    <row r="3" s="1" customFormat="1" ht="15" customHeight="1" spans="1:6">
      <c r="A3" s="7" t="s">
        <v>2</v>
      </c>
      <c r="B3" s="8" t="s">
        <v>3</v>
      </c>
      <c r="C3" s="43" t="s">
        <v>5</v>
      </c>
      <c r="D3" s="36" t="s">
        <v>4</v>
      </c>
      <c r="E3" s="44"/>
      <c r="F3" s="7" t="s">
        <v>7</v>
      </c>
    </row>
    <row r="4" s="1" customFormat="1" ht="20.25" customHeight="1" spans="1:6">
      <c r="A4" s="45" t="s">
        <v>79</v>
      </c>
      <c r="B4" s="45" t="s">
        <v>80</v>
      </c>
      <c r="C4" s="45" t="s">
        <v>81</v>
      </c>
      <c r="D4" s="45" t="s">
        <v>106</v>
      </c>
      <c r="E4" s="45" t="s">
        <v>80</v>
      </c>
      <c r="F4" s="45" t="s">
        <v>81</v>
      </c>
    </row>
    <row r="5" s="1" customFormat="1" ht="20.25" customHeight="1" spans="1:6">
      <c r="A5" s="10">
        <v>1</v>
      </c>
      <c r="B5" s="13" t="s">
        <v>107</v>
      </c>
      <c r="C5" s="46"/>
      <c r="D5" s="10">
        <v>26</v>
      </c>
      <c r="E5" s="13" t="s">
        <v>107</v>
      </c>
      <c r="F5" s="46"/>
    </row>
    <row r="6" s="1" customFormat="1" ht="20.25" customHeight="1" spans="1:6">
      <c r="A6" s="10">
        <v>2</v>
      </c>
      <c r="B6" s="13" t="s">
        <v>108</v>
      </c>
      <c r="C6" s="18">
        <v>32775074.68</v>
      </c>
      <c r="D6" s="10">
        <v>27</v>
      </c>
      <c r="E6" s="13" t="s">
        <v>109</v>
      </c>
      <c r="F6" s="18">
        <v>2839490.72</v>
      </c>
    </row>
    <row r="7" s="1" customFormat="1" ht="20.25" customHeight="1" spans="1:6">
      <c r="A7" s="10">
        <v>3</v>
      </c>
      <c r="B7" s="13" t="s">
        <v>110</v>
      </c>
      <c r="C7" s="18">
        <v>392097.21</v>
      </c>
      <c r="D7" s="10">
        <v>28</v>
      </c>
      <c r="E7" s="13" t="s">
        <v>101</v>
      </c>
      <c r="F7" s="18">
        <v>1188331.19</v>
      </c>
    </row>
    <row r="8" s="1" customFormat="1" ht="20.25" customHeight="1" spans="1:6">
      <c r="A8" s="10">
        <v>4</v>
      </c>
      <c r="B8" s="13" t="s">
        <v>111</v>
      </c>
      <c r="C8" s="18"/>
      <c r="D8" s="10">
        <v>29</v>
      </c>
      <c r="E8" s="13" t="s">
        <v>88</v>
      </c>
      <c r="F8" s="18">
        <v>1651159.53</v>
      </c>
    </row>
    <row r="9" s="1" customFormat="1" ht="20.25" customHeight="1" spans="1:6">
      <c r="A9" s="10">
        <v>5</v>
      </c>
      <c r="B9" s="13" t="s">
        <v>112</v>
      </c>
      <c r="C9" s="18"/>
      <c r="D9" s="10">
        <v>30</v>
      </c>
      <c r="E9" s="13" t="s">
        <v>113</v>
      </c>
      <c r="F9" s="18">
        <v>16862484.56</v>
      </c>
    </row>
    <row r="10" s="1" customFormat="1" ht="20.25" customHeight="1" spans="1:6">
      <c r="A10" s="10">
        <v>6</v>
      </c>
      <c r="B10" s="34" t="s">
        <v>59</v>
      </c>
      <c r="C10" s="14">
        <f>ROUND(C6+C7+C8+C9,2)</f>
        <v>33167171.89</v>
      </c>
      <c r="D10" s="10">
        <v>31</v>
      </c>
      <c r="E10" s="34" t="s">
        <v>60</v>
      </c>
      <c r="F10" s="14">
        <f>ROUND(F6+F9,2)</f>
        <v>19701975.28</v>
      </c>
    </row>
    <row r="11" s="1" customFormat="1" ht="20.25" customHeight="1" spans="1:6">
      <c r="A11" s="10">
        <v>7</v>
      </c>
      <c r="B11" s="13" t="s">
        <v>114</v>
      </c>
      <c r="C11" s="18"/>
      <c r="D11" s="10">
        <v>32</v>
      </c>
      <c r="E11" s="13" t="s">
        <v>115</v>
      </c>
      <c r="F11" s="18"/>
    </row>
    <row r="12" s="1" customFormat="1" ht="20.25" customHeight="1" spans="1:6">
      <c r="A12" s="10">
        <v>8</v>
      </c>
      <c r="B12" s="13" t="s">
        <v>116</v>
      </c>
      <c r="C12" s="18"/>
      <c r="D12" s="10">
        <v>33</v>
      </c>
      <c r="E12" s="13" t="s">
        <v>117</v>
      </c>
      <c r="F12" s="18"/>
    </row>
    <row r="13" s="1" customFormat="1" ht="20.25" customHeight="1" spans="1:6">
      <c r="A13" s="10">
        <v>9</v>
      </c>
      <c r="B13" s="34" t="s">
        <v>65</v>
      </c>
      <c r="C13" s="14">
        <f>ROUND(C10+C11+C12,2)</f>
        <v>33167171.89</v>
      </c>
      <c r="D13" s="10">
        <v>34</v>
      </c>
      <c r="E13" s="34" t="s">
        <v>66</v>
      </c>
      <c r="F13" s="14">
        <f>ROUND(F10+F11+F12,2)</f>
        <v>19701975.28</v>
      </c>
    </row>
    <row r="14" s="1" customFormat="1" ht="20.25" customHeight="1" spans="1:6">
      <c r="A14" s="10">
        <v>10</v>
      </c>
      <c r="B14" s="13" t="s">
        <v>118</v>
      </c>
      <c r="C14" s="18">
        <v>45065394.53</v>
      </c>
      <c r="D14" s="10">
        <v>35</v>
      </c>
      <c r="E14" s="34" t="s">
        <v>67</v>
      </c>
      <c r="F14" s="14">
        <f>ROUND(C13-F13,2)</f>
        <v>13465196.61</v>
      </c>
    </row>
    <row r="15" s="1" customFormat="1" ht="20.25" customHeight="1" spans="1:6">
      <c r="A15" s="10">
        <v>11</v>
      </c>
      <c r="B15" s="47"/>
      <c r="C15" s="47"/>
      <c r="D15" s="10">
        <v>36</v>
      </c>
      <c r="E15" s="13" t="s">
        <v>119</v>
      </c>
      <c r="F15" s="14">
        <f>ROUND(C14+F14,2)</f>
        <v>58530591.14</v>
      </c>
    </row>
    <row r="16" s="1" customFormat="1" ht="37.5" customHeight="1" spans="1:6">
      <c r="A16" s="10">
        <v>12</v>
      </c>
      <c r="B16" s="48" t="s">
        <v>120</v>
      </c>
      <c r="C16" s="18"/>
      <c r="D16" s="10">
        <v>37</v>
      </c>
      <c r="E16" s="48" t="s">
        <v>120</v>
      </c>
      <c r="F16" s="18"/>
    </row>
    <row r="17" s="1" customFormat="1" ht="20.25" customHeight="1" spans="1:6">
      <c r="A17" s="10">
        <v>13</v>
      </c>
      <c r="B17" s="13" t="s">
        <v>121</v>
      </c>
      <c r="C17" s="18">
        <v>7083950</v>
      </c>
      <c r="D17" s="10">
        <v>38</v>
      </c>
      <c r="E17" s="13" t="s">
        <v>122</v>
      </c>
      <c r="F17" s="14">
        <f>ROUND(F18+F19+F20,2)</f>
        <v>1878179.05</v>
      </c>
    </row>
    <row r="18" s="1" customFormat="1" ht="20.25" customHeight="1" spans="1:6">
      <c r="A18" s="10">
        <v>14</v>
      </c>
      <c r="B18" s="13" t="s">
        <v>123</v>
      </c>
      <c r="C18" s="18">
        <v>3958320</v>
      </c>
      <c r="D18" s="10">
        <v>39</v>
      </c>
      <c r="E18" s="13" t="s">
        <v>86</v>
      </c>
      <c r="F18" s="18">
        <v>1237658.14</v>
      </c>
    </row>
    <row r="19" s="1" customFormat="1" ht="20.25" customHeight="1" spans="1:6">
      <c r="A19" s="10">
        <v>15</v>
      </c>
      <c r="B19" s="13" t="s">
        <v>124</v>
      </c>
      <c r="C19" s="18">
        <v>3125630</v>
      </c>
      <c r="D19" s="10">
        <v>40</v>
      </c>
      <c r="E19" s="13" t="s">
        <v>88</v>
      </c>
      <c r="F19" s="18">
        <v>640520.91</v>
      </c>
    </row>
    <row r="20" s="1" customFormat="1" ht="20.25" customHeight="1" spans="1:6">
      <c r="A20" s="10">
        <v>16</v>
      </c>
      <c r="B20" s="13" t="s">
        <v>125</v>
      </c>
      <c r="C20" s="18"/>
      <c r="D20" s="10">
        <v>41</v>
      </c>
      <c r="E20" s="13" t="s">
        <v>90</v>
      </c>
      <c r="F20" s="18"/>
    </row>
    <row r="21" s="1" customFormat="1" ht="20.25" customHeight="1" spans="1:6">
      <c r="A21" s="10">
        <v>17</v>
      </c>
      <c r="B21" s="13" t="s">
        <v>110</v>
      </c>
      <c r="C21" s="18"/>
      <c r="D21" s="10">
        <v>42</v>
      </c>
      <c r="E21" s="13" t="s">
        <v>113</v>
      </c>
      <c r="F21" s="18"/>
    </row>
    <row r="22" s="1" customFormat="1" ht="20.25" customHeight="1" spans="1:6">
      <c r="A22" s="10">
        <v>18</v>
      </c>
      <c r="B22" s="13" t="s">
        <v>111</v>
      </c>
      <c r="C22" s="18"/>
      <c r="D22" s="10">
        <v>43</v>
      </c>
      <c r="E22" s="47"/>
      <c r="F22" s="18"/>
    </row>
    <row r="23" s="1" customFormat="1" ht="20.25" customHeight="1" spans="1:6">
      <c r="A23" s="10">
        <v>19</v>
      </c>
      <c r="B23" s="13" t="s">
        <v>112</v>
      </c>
      <c r="C23" s="18">
        <v>1462.2</v>
      </c>
      <c r="D23" s="10">
        <v>44</v>
      </c>
      <c r="E23" s="47"/>
      <c r="F23" s="18"/>
    </row>
    <row r="24" s="1" customFormat="1" ht="20.25" customHeight="1" spans="1:6">
      <c r="A24" s="10">
        <v>20</v>
      </c>
      <c r="B24" s="34" t="s">
        <v>59</v>
      </c>
      <c r="C24" s="14">
        <f>ROUND(C17+C21+C22+C23,2)</f>
        <v>7085412.2</v>
      </c>
      <c r="D24" s="10">
        <v>45</v>
      </c>
      <c r="E24" s="34" t="s">
        <v>60</v>
      </c>
      <c r="F24" s="14">
        <f>ROUND(F17+F21,2)</f>
        <v>1878179.05</v>
      </c>
    </row>
    <row r="25" s="1" customFormat="1" ht="20.25" customHeight="1" spans="1:6">
      <c r="A25" s="10">
        <v>21</v>
      </c>
      <c r="B25" s="13" t="s">
        <v>114</v>
      </c>
      <c r="C25" s="18">
        <v>2639706.47</v>
      </c>
      <c r="D25" s="10">
        <v>46</v>
      </c>
      <c r="E25" s="13" t="s">
        <v>115</v>
      </c>
      <c r="F25" s="18"/>
    </row>
    <row r="26" s="1" customFormat="1" ht="20.25" customHeight="1" spans="1:6">
      <c r="A26" s="10">
        <v>22</v>
      </c>
      <c r="B26" s="13" t="s">
        <v>126</v>
      </c>
      <c r="C26" s="18"/>
      <c r="D26" s="10">
        <v>47</v>
      </c>
      <c r="E26" s="13" t="s">
        <v>117</v>
      </c>
      <c r="F26" s="18">
        <v>6816973.65</v>
      </c>
    </row>
    <row r="27" s="1" customFormat="1" ht="20.25" customHeight="1" spans="1:6">
      <c r="A27" s="10">
        <v>23</v>
      </c>
      <c r="B27" s="34" t="s">
        <v>65</v>
      </c>
      <c r="C27" s="14">
        <f>ROUND(C24+C25+C26,2)</f>
        <v>9725118.67</v>
      </c>
      <c r="D27" s="10">
        <v>48</v>
      </c>
      <c r="E27" s="34" t="s">
        <v>66</v>
      </c>
      <c r="F27" s="14">
        <f>ROUND(F24+F25+F26,2)</f>
        <v>8695152.7</v>
      </c>
    </row>
    <row r="28" s="1" customFormat="1" ht="20.25" customHeight="1" spans="1:6">
      <c r="A28" s="10">
        <v>24</v>
      </c>
      <c r="B28" s="13" t="s">
        <v>118</v>
      </c>
      <c r="C28" s="18">
        <v>0</v>
      </c>
      <c r="D28" s="10">
        <v>49</v>
      </c>
      <c r="E28" s="34" t="s">
        <v>67</v>
      </c>
      <c r="F28" s="14">
        <f>ROUND(C27-F27,2)</f>
        <v>1029965.97</v>
      </c>
    </row>
    <row r="29" s="1" customFormat="1" ht="20.25" customHeight="1" spans="1:6">
      <c r="A29" s="10">
        <v>25</v>
      </c>
      <c r="B29" s="47"/>
      <c r="C29" s="23"/>
      <c r="D29" s="10">
        <v>50</v>
      </c>
      <c r="E29" s="13" t="s">
        <v>119</v>
      </c>
      <c r="F29" s="14">
        <f>ROUND(C28+F28,2)</f>
        <v>1029965.97</v>
      </c>
    </row>
    <row r="30" s="1" customFormat="1" ht="15.75" customHeight="1" spans="1:6">
      <c r="A30" s="49" t="s">
        <v>127</v>
      </c>
      <c r="B30" s="49"/>
      <c r="C30" s="50"/>
      <c r="D30" s="49"/>
      <c r="E30" s="49"/>
      <c r="F30" s="50"/>
    </row>
    <row r="31" s="1" customFormat="1" ht="16.5" customHeight="1" spans="1:6">
      <c r="A31" s="36" t="s">
        <v>128</v>
      </c>
      <c r="B31" s="36"/>
      <c r="C31" s="39"/>
      <c r="D31" s="36"/>
      <c r="E31" s="36"/>
      <c r="F31" s="39"/>
    </row>
    <row r="32" ht="29.25" customHeight="1" spans="1:6">
      <c r="A32" s="40"/>
      <c r="B32" s="40"/>
      <c r="C32" s="51"/>
      <c r="D32" s="40"/>
      <c r="E32" s="40"/>
      <c r="F32" s="51"/>
    </row>
  </sheetData>
  <sheetProtection sheet="1"/>
  <mergeCells count="4">
    <mergeCell ref="A1:F1"/>
    <mergeCell ref="A30:F30"/>
    <mergeCell ref="A31:F31"/>
    <mergeCell ref="A32:F32"/>
  </mergeCells>
  <printOptions horizontalCentered="1"/>
  <pageMargins left="1.18" right="1.18" top="1.18" bottom="1.18" header="0.51" footer="0.51"/>
  <pageSetup paperSize="77" scale="80" pageOrder="overThenDown" orientation="landscape" blackAndWhite="1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workbookViewId="0">
      <pane ySplit="4" topLeftCell="A5" activePane="bottomLeft" state="frozen"/>
      <selection/>
      <selection pane="bottomLeft" activeCell="A1" sqref="A1:H1"/>
    </sheetView>
  </sheetViews>
  <sheetFormatPr defaultColWidth="8" defaultRowHeight="14.25" customHeight="1"/>
  <cols>
    <col min="1" max="2" width="10.712962962963" style="2" customWidth="1"/>
    <col min="3" max="3" width="45.712962962963" style="2" customWidth="1"/>
    <col min="4" max="4" width="34.287037037037" style="2" customWidth="1"/>
    <col min="5" max="5" width="9.13888888888889" style="2" customWidth="1"/>
    <col min="6" max="6" width="12.287037037037" style="2" customWidth="1"/>
    <col min="7" max="7" width="29" style="2" customWidth="1"/>
    <col min="8" max="8" width="34.287037037037" style="2" customWidth="1"/>
    <col min="9" max="9" width="8" style="3" customWidth="1"/>
  </cols>
  <sheetData>
    <row r="1" ht="60" customHeight="1" spans="1:8">
      <c r="A1" s="4" t="s">
        <v>129</v>
      </c>
      <c r="B1" s="4"/>
      <c r="C1" s="4"/>
      <c r="D1" s="4"/>
      <c r="E1" s="4"/>
      <c r="F1" s="4"/>
      <c r="G1" s="4"/>
      <c r="H1" s="4"/>
    </row>
    <row r="2" s="1" customFormat="1" ht="15" customHeight="1" spans="1:8">
      <c r="A2" s="5"/>
      <c r="B2" s="5"/>
      <c r="C2" s="5"/>
      <c r="D2" s="5"/>
      <c r="E2" s="5"/>
      <c r="F2" s="5"/>
      <c r="G2" s="6"/>
      <c r="H2" s="6" t="s">
        <v>130</v>
      </c>
    </row>
    <row r="3" s="1" customFormat="1" ht="15" customHeight="1" spans="1:8">
      <c r="A3" s="7" t="s">
        <v>2</v>
      </c>
      <c r="B3" s="8" t="s">
        <v>3</v>
      </c>
      <c r="C3" s="8"/>
      <c r="D3" s="7"/>
      <c r="E3" s="7" t="s">
        <v>5</v>
      </c>
      <c r="F3" s="9" t="s">
        <v>4</v>
      </c>
      <c r="G3" s="7"/>
      <c r="H3" s="7" t="s">
        <v>7</v>
      </c>
    </row>
    <row r="4" s="1" customFormat="1" ht="15" customHeight="1" spans="1:8">
      <c r="A4" s="10" t="s">
        <v>106</v>
      </c>
      <c r="B4" s="11" t="s">
        <v>131</v>
      </c>
      <c r="C4" s="12"/>
      <c r="D4" s="10" t="s">
        <v>132</v>
      </c>
      <c r="E4" s="10" t="s">
        <v>106</v>
      </c>
      <c r="F4" s="11" t="s">
        <v>131</v>
      </c>
      <c r="G4" s="12"/>
      <c r="H4" s="10" t="s">
        <v>132</v>
      </c>
    </row>
    <row r="5" s="1" customFormat="1" ht="22.5" customHeight="1" spans="1:8">
      <c r="A5" s="10" t="s">
        <v>18</v>
      </c>
      <c r="B5" s="13" t="s">
        <v>19</v>
      </c>
      <c r="C5" s="13"/>
      <c r="D5" s="14">
        <f>ROUND(D6+D7+D8+D9+D10,2)</f>
        <v>147535800</v>
      </c>
      <c r="E5" s="10">
        <v>28</v>
      </c>
      <c r="F5" s="15" t="s">
        <v>20</v>
      </c>
      <c r="G5" s="15"/>
      <c r="H5" s="14">
        <f>ROUND(H6+H7+H8+H9+H10,2)</f>
        <v>112888908.3</v>
      </c>
    </row>
    <row r="6" s="1" customFormat="1" ht="22.5" customHeight="1" spans="1:8">
      <c r="A6" s="10" t="s">
        <v>21</v>
      </c>
      <c r="B6" s="16" t="s">
        <v>133</v>
      </c>
      <c r="C6" s="17"/>
      <c r="D6" s="18">
        <v>145192362</v>
      </c>
      <c r="E6" s="10">
        <v>29</v>
      </c>
      <c r="F6" s="13" t="s">
        <v>134</v>
      </c>
      <c r="G6" s="13"/>
      <c r="H6" s="19">
        <v>46505167.66</v>
      </c>
    </row>
    <row r="7" s="1" customFormat="1" ht="22.5" customHeight="1" spans="1:8">
      <c r="A7" s="10" t="s">
        <v>24</v>
      </c>
      <c r="B7" s="16" t="s">
        <v>135</v>
      </c>
      <c r="C7" s="17"/>
      <c r="D7" s="18"/>
      <c r="E7" s="10">
        <v>30</v>
      </c>
      <c r="F7" s="13" t="s">
        <v>136</v>
      </c>
      <c r="G7" s="13"/>
      <c r="H7" s="19">
        <v>34265665.62</v>
      </c>
    </row>
    <row r="8" s="1" customFormat="1" ht="22.5" customHeight="1" spans="1:8">
      <c r="A8" s="10" t="s">
        <v>28</v>
      </c>
      <c r="B8" s="16" t="s">
        <v>137</v>
      </c>
      <c r="C8" s="17"/>
      <c r="D8" s="18"/>
      <c r="E8" s="10">
        <v>31</v>
      </c>
      <c r="F8" s="13" t="s">
        <v>138</v>
      </c>
      <c r="G8" s="13"/>
      <c r="H8" s="19">
        <v>32118075.02</v>
      </c>
    </row>
    <row r="9" s="1" customFormat="1" ht="22.5" customHeight="1" spans="1:8">
      <c r="A9" s="10" t="s">
        <v>31</v>
      </c>
      <c r="B9" s="16" t="s">
        <v>139</v>
      </c>
      <c r="C9" s="17"/>
      <c r="D9" s="18">
        <v>2343438</v>
      </c>
      <c r="E9" s="10">
        <v>32</v>
      </c>
      <c r="F9" s="20" t="s">
        <v>140</v>
      </c>
      <c r="G9" s="21"/>
      <c r="H9" s="18"/>
    </row>
    <row r="10" s="1" customFormat="1" ht="22.5" customHeight="1" spans="1:8">
      <c r="A10" s="10" t="s">
        <v>34</v>
      </c>
      <c r="B10" s="16" t="s">
        <v>141</v>
      </c>
      <c r="C10" s="17"/>
      <c r="D10" s="18"/>
      <c r="E10" s="10">
        <v>33</v>
      </c>
      <c r="F10" s="20" t="s">
        <v>142</v>
      </c>
      <c r="G10" s="21"/>
      <c r="H10" s="18"/>
    </row>
    <row r="11" s="1" customFormat="1" ht="22.5" customHeight="1" spans="1:8">
      <c r="A11" s="10" t="s">
        <v>37</v>
      </c>
      <c r="B11" s="13" t="s">
        <v>32</v>
      </c>
      <c r="C11" s="13"/>
      <c r="D11" s="14">
        <f>ROUND(D12+D13,2)</f>
        <v>126481.21</v>
      </c>
      <c r="E11" s="10">
        <v>34</v>
      </c>
      <c r="F11" s="22"/>
      <c r="G11" s="17"/>
      <c r="H11" s="23"/>
    </row>
    <row r="12" s="1" customFormat="1" ht="22.5" customHeight="1" spans="1:8">
      <c r="A12" s="10" t="s">
        <v>40</v>
      </c>
      <c r="B12" s="16" t="s">
        <v>143</v>
      </c>
      <c r="C12" s="17"/>
      <c r="D12" s="18"/>
      <c r="E12" s="10">
        <v>35</v>
      </c>
      <c r="F12" s="16"/>
      <c r="G12" s="24"/>
      <c r="H12" s="23"/>
    </row>
    <row r="13" s="1" customFormat="1" ht="22.5" customHeight="1" spans="1:8">
      <c r="A13" s="10" t="s">
        <v>43</v>
      </c>
      <c r="B13" s="13" t="s">
        <v>144</v>
      </c>
      <c r="C13" s="13"/>
      <c r="D13" s="18">
        <v>126481.21</v>
      </c>
      <c r="E13" s="10">
        <v>36</v>
      </c>
      <c r="F13" s="13" t="s">
        <v>145</v>
      </c>
      <c r="G13" s="13"/>
      <c r="H13" s="14">
        <f>ROUND(H14+H15,2)</f>
        <v>0</v>
      </c>
    </row>
    <row r="14" s="1" customFormat="1" ht="22.5" customHeight="1" spans="1:8">
      <c r="A14" s="10" t="s">
        <v>146</v>
      </c>
      <c r="B14" s="13" t="s">
        <v>41</v>
      </c>
      <c r="C14" s="13"/>
      <c r="D14" s="14">
        <f>ROUND(D15+D20+D21,2)</f>
        <v>10260558.24</v>
      </c>
      <c r="E14" s="10">
        <v>37</v>
      </c>
      <c r="F14" s="16" t="s">
        <v>147</v>
      </c>
      <c r="G14" s="17"/>
      <c r="H14" s="18"/>
    </row>
    <row r="15" s="1" customFormat="1" ht="22.5" customHeight="1" spans="1:8">
      <c r="A15" s="10" t="s">
        <v>148</v>
      </c>
      <c r="B15" s="13" t="s">
        <v>149</v>
      </c>
      <c r="C15" s="13"/>
      <c r="D15" s="14">
        <f>ROUND(D16+D17+D18+D19,2)</f>
        <v>10260558.24</v>
      </c>
      <c r="E15" s="10">
        <v>38</v>
      </c>
      <c r="F15" s="16" t="s">
        <v>150</v>
      </c>
      <c r="G15" s="17"/>
      <c r="H15" s="18"/>
    </row>
    <row r="16" s="1" customFormat="1" ht="22.5" customHeight="1" spans="1:8">
      <c r="A16" s="10" t="s">
        <v>151</v>
      </c>
      <c r="B16" s="13" t="s">
        <v>152</v>
      </c>
      <c r="C16" s="13"/>
      <c r="D16" s="18"/>
      <c r="E16" s="10">
        <v>39</v>
      </c>
      <c r="F16" s="25" t="s">
        <v>153</v>
      </c>
      <c r="G16" s="26"/>
      <c r="H16" s="27"/>
    </row>
    <row r="17" s="1" customFormat="1" ht="22.5" customHeight="1" spans="1:9">
      <c r="A17" s="10" t="s">
        <v>154</v>
      </c>
      <c r="B17" s="13" t="s">
        <v>155</v>
      </c>
      <c r="C17" s="13"/>
      <c r="D17" s="18"/>
      <c r="E17" s="10">
        <v>40</v>
      </c>
      <c r="F17" s="13"/>
      <c r="G17" s="16"/>
      <c r="H17" s="28"/>
      <c r="I17" s="29"/>
    </row>
    <row r="18" s="1" customFormat="1" ht="22.5" customHeight="1" spans="1:9">
      <c r="A18" s="10" t="s">
        <v>156</v>
      </c>
      <c r="B18" s="30" t="s">
        <v>157</v>
      </c>
      <c r="C18" s="30"/>
      <c r="D18" s="18"/>
      <c r="E18" s="10">
        <v>41</v>
      </c>
      <c r="F18" s="10"/>
      <c r="G18" s="10"/>
      <c r="H18" s="31"/>
    </row>
    <row r="19" s="1" customFormat="1" ht="22.5" customHeight="1" spans="1:9">
      <c r="A19" s="10" t="s">
        <v>158</v>
      </c>
      <c r="B19" s="32" t="s">
        <v>159</v>
      </c>
      <c r="C19" s="33"/>
      <c r="D19" s="18">
        <v>10260558.24</v>
      </c>
      <c r="E19" s="10">
        <v>42</v>
      </c>
      <c r="F19" s="11"/>
      <c r="G19" s="12"/>
      <c r="H19" s="31"/>
    </row>
    <row r="20" s="1" customFormat="1" ht="22.5" customHeight="1" spans="1:9">
      <c r="A20" s="10" t="s">
        <v>160</v>
      </c>
      <c r="B20" s="13" t="s">
        <v>161</v>
      </c>
      <c r="C20" s="13"/>
      <c r="D20" s="18"/>
      <c r="E20" s="10">
        <v>43</v>
      </c>
      <c r="F20" s="13"/>
      <c r="G20" s="13"/>
      <c r="H20" s="23"/>
    </row>
    <row r="21" s="1" customFormat="1" ht="22.5" customHeight="1" spans="1:9">
      <c r="A21" s="10" t="s">
        <v>162</v>
      </c>
      <c r="B21" s="13" t="s">
        <v>163</v>
      </c>
      <c r="C21" s="13"/>
      <c r="D21" s="18"/>
      <c r="E21" s="10">
        <v>44</v>
      </c>
      <c r="F21" s="13"/>
      <c r="G21" s="13"/>
      <c r="H21" s="23"/>
    </row>
    <row r="22" s="1" customFormat="1" ht="22.5" customHeight="1" spans="1:9">
      <c r="A22" s="10" t="s">
        <v>164</v>
      </c>
      <c r="B22" s="16" t="s">
        <v>46</v>
      </c>
      <c r="C22" s="17"/>
      <c r="D22" s="18"/>
      <c r="E22" s="10">
        <v>45</v>
      </c>
      <c r="F22" s="16"/>
      <c r="G22" s="17"/>
      <c r="H22" s="17"/>
    </row>
    <row r="23" s="1" customFormat="1" ht="22.5" customHeight="1" spans="1:9">
      <c r="A23" s="10" t="s">
        <v>165</v>
      </c>
      <c r="B23" s="34" t="s">
        <v>166</v>
      </c>
      <c r="C23" s="34"/>
      <c r="D23" s="14">
        <f>ROUND(D5+D11+D14+D22,2)</f>
        <v>157922839.45</v>
      </c>
      <c r="E23" s="10">
        <v>46</v>
      </c>
      <c r="F23" s="34" t="s">
        <v>166</v>
      </c>
      <c r="G23" s="34"/>
      <c r="H23" s="35">
        <f>ROUND(H5+H13+H16,2)</f>
        <v>112888908.3</v>
      </c>
    </row>
    <row r="24" s="1" customFormat="1" ht="22.5" customHeight="1" spans="1:9">
      <c r="A24" s="10" t="s">
        <v>167</v>
      </c>
      <c r="B24" s="13" t="s">
        <v>168</v>
      </c>
      <c r="C24" s="13"/>
      <c r="D24" s="18">
        <v>150708294.1</v>
      </c>
      <c r="E24" s="10">
        <v>47</v>
      </c>
      <c r="F24" s="13" t="s">
        <v>62</v>
      </c>
      <c r="G24" s="13"/>
      <c r="H24" s="18"/>
    </row>
    <row r="25" s="1" customFormat="1" ht="22.5" customHeight="1" spans="1:9">
      <c r="A25" s="10" t="s">
        <v>169</v>
      </c>
      <c r="B25" s="13" t="s">
        <v>170</v>
      </c>
      <c r="C25" s="13"/>
      <c r="D25" s="18"/>
      <c r="E25" s="10">
        <v>48</v>
      </c>
      <c r="F25" s="13" t="s">
        <v>64</v>
      </c>
      <c r="G25" s="13"/>
      <c r="H25" s="18">
        <v>178237397.26</v>
      </c>
    </row>
    <row r="26" s="1" customFormat="1" ht="22.5" customHeight="1" spans="1:9">
      <c r="A26" s="10" t="s">
        <v>171</v>
      </c>
      <c r="B26" s="11"/>
      <c r="C26" s="12"/>
      <c r="D26" s="23"/>
      <c r="E26" s="10">
        <v>49</v>
      </c>
      <c r="F26" s="11"/>
      <c r="G26" s="12"/>
      <c r="H26" s="23"/>
    </row>
    <row r="27" s="1" customFormat="1" ht="22.5" customHeight="1" spans="1:9">
      <c r="A27" s="10" t="s">
        <v>172</v>
      </c>
      <c r="B27" s="34" t="s">
        <v>65</v>
      </c>
      <c r="C27" s="34"/>
      <c r="D27" s="14">
        <f>ROUND(D23+D24+D25,2)</f>
        <v>308631133.55</v>
      </c>
      <c r="E27" s="10">
        <v>50</v>
      </c>
      <c r="F27" s="34" t="s">
        <v>66</v>
      </c>
      <c r="G27" s="34"/>
      <c r="H27" s="14">
        <f>ROUND(H23+H24+H25,2)</f>
        <v>291126305.56</v>
      </c>
    </row>
    <row r="28" s="1" customFormat="1" ht="22.5" customHeight="1" spans="1:9">
      <c r="A28" s="10" t="s">
        <v>173</v>
      </c>
      <c r="B28" s="10"/>
      <c r="C28" s="10"/>
      <c r="D28" s="23"/>
      <c r="E28" s="10">
        <v>51</v>
      </c>
      <c r="F28" s="34" t="s">
        <v>67</v>
      </c>
      <c r="G28" s="34"/>
      <c r="H28" s="35">
        <f>ROUND(D27-H27,2)</f>
        <v>17504827.99</v>
      </c>
    </row>
    <row r="29" s="1" customFormat="1" ht="22.5" customHeight="1" spans="1:9">
      <c r="A29" s="10" t="s">
        <v>174</v>
      </c>
      <c r="B29" s="13" t="s">
        <v>175</v>
      </c>
      <c r="C29" s="13"/>
      <c r="D29" s="18">
        <v>9958489.23</v>
      </c>
      <c r="E29" s="10">
        <v>52</v>
      </c>
      <c r="F29" s="13" t="s">
        <v>176</v>
      </c>
      <c r="G29" s="13"/>
      <c r="H29" s="14">
        <f>ROUND((D27+D29)-H27,2)</f>
        <v>27463317.22</v>
      </c>
    </row>
    <row r="30" s="1" customFormat="1" ht="22.5" customHeight="1" spans="1:9">
      <c r="A30" s="10" t="s">
        <v>177</v>
      </c>
      <c r="B30" s="10"/>
      <c r="C30" s="10"/>
      <c r="D30" s="23"/>
      <c r="E30" s="10">
        <v>53</v>
      </c>
      <c r="F30" s="10"/>
      <c r="G30" s="10"/>
      <c r="H30" s="23"/>
    </row>
    <row r="31" s="1" customFormat="1" ht="22.5" customHeight="1" spans="1:9">
      <c r="A31" s="10" t="s">
        <v>178</v>
      </c>
      <c r="B31" s="34" t="s">
        <v>179</v>
      </c>
      <c r="C31" s="34"/>
      <c r="D31" s="14">
        <f>ROUND(D27+D29,2)</f>
        <v>318589622.78</v>
      </c>
      <c r="E31" s="10">
        <v>54</v>
      </c>
      <c r="F31" s="34" t="s">
        <v>179</v>
      </c>
      <c r="G31" s="34"/>
      <c r="H31" s="14">
        <f>ROUND(H27+H29,2)</f>
        <v>318589622.78</v>
      </c>
    </row>
    <row r="32" s="1" customFormat="1" customHeight="1" spans="1:9">
      <c r="A32" s="5" t="s">
        <v>180</v>
      </c>
      <c r="B32" s="36"/>
      <c r="C32" s="36"/>
      <c r="D32" s="37"/>
      <c r="E32" s="36" t="s">
        <v>181</v>
      </c>
      <c r="F32" s="36"/>
      <c r="G32" s="36"/>
      <c r="H32" s="36"/>
    </row>
    <row r="33" s="1" customFormat="1" customHeight="1" spans="1:8">
      <c r="A33" s="5"/>
      <c r="B33" s="36"/>
      <c r="C33" s="36"/>
      <c r="D33" s="38"/>
      <c r="E33" s="36"/>
      <c r="F33" s="36"/>
      <c r="G33" s="36"/>
      <c r="H33" s="36"/>
    </row>
    <row r="34" s="1" customFormat="1" ht="11.25" customHeight="1" spans="1:8">
      <c r="A34" s="36" t="s">
        <v>182</v>
      </c>
      <c r="B34" s="6"/>
      <c r="C34" s="6"/>
      <c r="D34" s="6"/>
      <c r="E34" s="38"/>
      <c r="F34" s="6"/>
      <c r="G34" s="36"/>
      <c r="H34" s="36"/>
    </row>
    <row r="35" s="1" customFormat="1" ht="11.25" customHeight="1" spans="1:8">
      <c r="A35" s="36" t="s">
        <v>183</v>
      </c>
      <c r="B35" s="6"/>
      <c r="C35" s="6"/>
      <c r="D35" s="6"/>
      <c r="E35" s="38"/>
      <c r="F35" s="6"/>
      <c r="G35" s="36"/>
      <c r="H35" s="36"/>
    </row>
    <row r="36" s="1" customFormat="1" ht="11.25" customHeight="1" spans="1:8">
      <c r="A36" s="36" t="s">
        <v>184</v>
      </c>
      <c r="B36" s="6"/>
      <c r="C36" s="6"/>
      <c r="D36" s="6"/>
      <c r="E36" s="38"/>
      <c r="F36" s="6"/>
      <c r="G36" s="36"/>
      <c r="H36" s="36"/>
    </row>
    <row r="37" s="1" customFormat="1" ht="11.25" customHeight="1" spans="1:8">
      <c r="A37" s="36" t="s">
        <v>185</v>
      </c>
      <c r="B37" s="6"/>
      <c r="C37" s="6"/>
      <c r="D37" s="6"/>
      <c r="E37" s="38"/>
      <c r="F37" s="6"/>
      <c r="G37" s="36"/>
      <c r="H37" s="36"/>
    </row>
    <row r="38" s="1" customFormat="1" ht="11.25" customHeight="1" spans="1:8">
      <c r="A38" s="36" t="s">
        <v>186</v>
      </c>
      <c r="B38" s="6"/>
      <c r="C38" s="6"/>
      <c r="D38" s="6"/>
      <c r="E38" s="38"/>
      <c r="F38" s="6"/>
      <c r="G38" s="36"/>
      <c r="H38" s="36"/>
    </row>
    <row r="39" s="1" customFormat="1" ht="11.25" customHeight="1" spans="1:8">
      <c r="A39" s="36" t="s">
        <v>187</v>
      </c>
      <c r="B39" s="6"/>
      <c r="C39" s="6"/>
      <c r="D39" s="6"/>
      <c r="E39" s="38"/>
      <c r="F39" s="6"/>
      <c r="G39" s="36"/>
      <c r="H39" s="36"/>
    </row>
    <row r="40" s="1" customFormat="1" customHeight="1" spans="1:8">
      <c r="A40" s="36" t="s">
        <v>188</v>
      </c>
      <c r="B40" s="6"/>
      <c r="C40" s="6"/>
      <c r="D40" s="6"/>
      <c r="E40" s="38"/>
      <c r="F40" s="6"/>
      <c r="G40" s="36"/>
      <c r="H40" s="36"/>
    </row>
    <row r="41" s="1" customFormat="1" ht="21" customHeight="1" spans="1:8">
      <c r="A41" s="36" t="s">
        <v>189</v>
      </c>
      <c r="B41" s="36"/>
      <c r="C41" s="36"/>
      <c r="D41" s="36"/>
      <c r="E41" s="39"/>
      <c r="F41" s="36"/>
      <c r="G41" s="36"/>
      <c r="H41" s="36"/>
    </row>
    <row r="42" s="1" customFormat="1" ht="11.25" customHeight="1" spans="1:8">
      <c r="A42" s="36"/>
      <c r="B42" s="6"/>
      <c r="C42" s="6"/>
      <c r="D42" s="6"/>
      <c r="E42" s="38"/>
      <c r="F42" s="6"/>
      <c r="G42" s="36"/>
      <c r="H42" s="36"/>
    </row>
    <row r="44" customHeight="1" spans="1:8">
      <c r="A44" s="40"/>
      <c r="B44" s="41"/>
      <c r="C44" s="41"/>
      <c r="D44" s="41"/>
      <c r="E44" s="42"/>
      <c r="F44" s="41"/>
      <c r="G44" s="40"/>
      <c r="H44" s="40"/>
    </row>
    <row r="45" ht="32.25" customHeight="1" spans="1:8">
      <c r="A45" s="40"/>
      <c r="B45" s="41"/>
      <c r="C45" s="41"/>
      <c r="D45" s="41"/>
      <c r="E45" s="42"/>
      <c r="F45" s="41"/>
      <c r="G45" s="40"/>
      <c r="H45" s="40"/>
    </row>
  </sheetData>
  <sheetProtection sheet="1"/>
  <mergeCells count="67">
    <mergeCell ref="A1:H1"/>
    <mergeCell ref="B3:C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B12:C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A32:C32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4:H44"/>
    <mergeCell ref="A45:H45"/>
  </mergeCells>
  <printOptions horizontalCentered="1"/>
  <pageMargins left="1.18" right="1.02" top="0.55" bottom="0.47" header="0.51" footer="0.51"/>
  <pageSetup paperSize="77" scale="72" pageOrder="overThenDown" orientation="landscape" blackAndWhite="1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7" master="" otherUserPermission="visible"/>
  <rangeList sheetStid="8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医疗收支2025jb02</vt:lpstr>
      <vt:lpstr>其医收支2025jb05-1</vt:lpstr>
      <vt:lpstr>其医收支2025jb05-2</vt:lpstr>
      <vt:lpstr>居民收支2025jb08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好人好梦</cp:lastModifiedBy>
  <dcterms:created xsi:type="dcterms:W3CDTF">2025-11-14T02:39:00Z</dcterms:created>
  <dcterms:modified xsi:type="dcterms:W3CDTF">2025-11-14T03:01:53Z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243FD0708F92491C952B25DFE72CA08D_13</vt:lpwstr>
  </property>
  <property fmtid="{D5CDD505-2E9C-101B-9397-08002B2CF9AE}" pid="3" name="KSOProductBuildVer">
    <vt:lpwstr>2052-12.1.0.23542</vt:lpwstr>
  </property>
</Properties>
</file>