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新表" sheetId="4" r:id="rId1"/>
  </sheets>
  <calcPr calcId="144525"/>
</workbook>
</file>

<file path=xl/sharedStrings.xml><?xml version="1.0" encoding="utf-8"?>
<sst xmlns="http://schemas.openxmlformats.org/spreadsheetml/2006/main" count="110" uniqueCount="108">
  <si>
    <t>2012—2018年扶贫资金投入、投向和形成资产情况汇总表</t>
  </si>
  <si>
    <t xml:space="preserve">                                                                                     单位：万元</t>
  </si>
  <si>
    <t>临河区</t>
  </si>
  <si>
    <t>总计</t>
  </si>
  <si>
    <t>2012年</t>
  </si>
  <si>
    <t>2013年</t>
  </si>
  <si>
    <t>2014年</t>
  </si>
  <si>
    <t>2015年</t>
  </si>
  <si>
    <t>2016年</t>
  </si>
  <si>
    <t>2017年</t>
  </si>
  <si>
    <t>2018年</t>
  </si>
  <si>
    <t>一、专项扶贫资金投入</t>
  </si>
  <si>
    <t>1 合计</t>
  </si>
  <si>
    <t>1.1 中央专项资金</t>
  </si>
  <si>
    <t xml:space="preserve">    1.1.1其中：财政专项扶贫资金</t>
  </si>
  <si>
    <t xml:space="preserve">    1.1.2其中：少数民族发展资金</t>
  </si>
  <si>
    <t xml:space="preserve">    1.1.3其中：以工代赈资金</t>
  </si>
  <si>
    <t xml:space="preserve">    1.1.4其中：国有贫困林场资金</t>
  </si>
  <si>
    <t xml:space="preserve">    1.1.5其中：国有贫困农场资金</t>
  </si>
  <si>
    <t>1.2 自治区专项资金</t>
  </si>
  <si>
    <t xml:space="preserve">    1.2.1其中：财政专项扶贫资金</t>
  </si>
  <si>
    <t xml:space="preserve">    1.2.2其中：少数民族发展资金</t>
  </si>
  <si>
    <t>1.3 盟市配套资金</t>
  </si>
  <si>
    <t>1.4 旗县配套资金</t>
  </si>
  <si>
    <t>1.5 中央彩票公益金</t>
  </si>
  <si>
    <t>二、其他扶贫资金投入</t>
  </si>
  <si>
    <t>2 合计</t>
  </si>
  <si>
    <t>2.1 整合其它部门资金</t>
  </si>
  <si>
    <t>2.2 京蒙扶贫协作资金</t>
  </si>
  <si>
    <t>2.3 结对区及区以下援助资金</t>
  </si>
  <si>
    <t>2.4 定点帮扶资金</t>
  </si>
  <si>
    <t>2.5 移民资金</t>
  </si>
  <si>
    <t xml:space="preserve">    2.5.1其中：生态脆弱地区移民资金</t>
  </si>
  <si>
    <t xml:space="preserve">    2.5.2其中：易地扶贫搬迁</t>
  </si>
  <si>
    <t xml:space="preserve">    2.5.3其中：扶贫专项</t>
  </si>
  <si>
    <t>2.6 社会扶贫资金</t>
  </si>
  <si>
    <t>2.7 低保、特困、救助等兜底保障资金</t>
  </si>
  <si>
    <t xml:space="preserve">    2.7.1其中：直接补贴到贫困户</t>
  </si>
  <si>
    <t>2.8 危房改造专项资金</t>
  </si>
  <si>
    <t xml:space="preserve">    2.8.1其中：直接补贴到贫困户</t>
  </si>
  <si>
    <t>2.9 健康扶贫</t>
  </si>
  <si>
    <t xml:space="preserve">    2.9.1其中：直接补贴到贫困户</t>
  </si>
  <si>
    <t>2.10 教育扶贫</t>
  </si>
  <si>
    <t xml:space="preserve">    2.10.1其中：直接补贴到贫困户</t>
  </si>
  <si>
    <t>2.11 安全饮水</t>
  </si>
  <si>
    <t xml:space="preserve">    2.11.1其中：直接补贴到贫困户</t>
  </si>
  <si>
    <t>三、专项扶贫资金支出</t>
  </si>
  <si>
    <t>3 合计</t>
  </si>
  <si>
    <t>3.1 公益性基础设施建设</t>
  </si>
  <si>
    <t>3.2 产业设施建设</t>
  </si>
  <si>
    <t>3.3 精准到户</t>
  </si>
  <si>
    <t>3.4 投入带贫企业、农牧民合作组织产业带动项目</t>
  </si>
  <si>
    <t>3.5 社会事业保障</t>
  </si>
  <si>
    <t>3.6 就业扶贫</t>
  </si>
  <si>
    <t>3.7 其它</t>
  </si>
  <si>
    <t>四、其他扶贫资金支出</t>
  </si>
  <si>
    <t>4 合计</t>
  </si>
  <si>
    <t>4.1 公益性基础设施建设</t>
  </si>
  <si>
    <t>4.2 产业设施建设</t>
  </si>
  <si>
    <t>4.3 精准到户</t>
  </si>
  <si>
    <t>4.4 投入带贫企业、农牧民合作组织产业带动项目</t>
  </si>
  <si>
    <t>4.5 社会事业保障</t>
  </si>
  <si>
    <t xml:space="preserve">    4.5.1 低保、特困、救助等兜底保障</t>
  </si>
  <si>
    <t xml:space="preserve">    4.5.2 健康扶贫</t>
  </si>
  <si>
    <t xml:space="preserve">    4.5.3 教育扶贫</t>
  </si>
  <si>
    <t xml:space="preserve">    4.5.4 其它</t>
  </si>
  <si>
    <t>4.6 就业扶贫</t>
  </si>
  <si>
    <t>4.7 其它</t>
  </si>
  <si>
    <t>五、专项扶贫形成资产情况（金额）</t>
  </si>
  <si>
    <t>5 合计</t>
  </si>
  <si>
    <t>5.1 公益类资产</t>
  </si>
  <si>
    <t xml:space="preserve">    5.1.1道路交通类</t>
  </si>
  <si>
    <t xml:space="preserve">    5.1.2农田水利类</t>
  </si>
  <si>
    <t xml:space="preserve">    5.1.3供水饮水类</t>
  </si>
  <si>
    <t xml:space="preserve">    5.1.4电力类</t>
  </si>
  <si>
    <t xml:space="preserve">    5.1.5医疗保障类</t>
  </si>
  <si>
    <t xml:space="preserve">    5.1.6其它</t>
  </si>
  <si>
    <t>5.2 经营类资产</t>
  </si>
  <si>
    <t xml:space="preserve">    5.2.1农牧林业产业类</t>
  </si>
  <si>
    <t xml:space="preserve">    5.2.2生产加工设施类</t>
  </si>
  <si>
    <t xml:space="preserve">    5.2.3旅游服务设施类</t>
  </si>
  <si>
    <t xml:space="preserve">    5.2.4电商服务设施类</t>
  </si>
  <si>
    <t xml:space="preserve">    5.2.5光伏电站类</t>
  </si>
  <si>
    <t xml:space="preserve">    5.2.6投入市场经营主体形成的股权、债权类</t>
  </si>
  <si>
    <t xml:space="preserve">    5.2.7其它</t>
  </si>
  <si>
    <t>5.3 到户类资产</t>
  </si>
  <si>
    <t xml:space="preserve">    5.3.1生物性资产</t>
  </si>
  <si>
    <t xml:space="preserve">    5.3.2固定资产</t>
  </si>
  <si>
    <t>六、其他扶贫资金形成资产情况（金额）</t>
  </si>
  <si>
    <t>6 合计</t>
  </si>
  <si>
    <t>6.1 公益类资产</t>
  </si>
  <si>
    <t xml:space="preserve">    6.1.1道路交通类</t>
  </si>
  <si>
    <t xml:space="preserve">    6.1.2农田水利类</t>
  </si>
  <si>
    <t xml:space="preserve">    6.1.3供水饮水类</t>
  </si>
  <si>
    <t xml:space="preserve">    6.1.4电力类</t>
  </si>
  <si>
    <t xml:space="preserve">    6.1.5医疗保障类</t>
  </si>
  <si>
    <t xml:space="preserve">    6.1.6其它</t>
  </si>
  <si>
    <t>6.2 经营类资产</t>
  </si>
  <si>
    <t xml:space="preserve">    6.2.1农牧林业产业类</t>
  </si>
  <si>
    <t xml:space="preserve">    6.2.2生产加工设施类</t>
  </si>
  <si>
    <t xml:space="preserve">    6.2.3旅游服务设施类</t>
  </si>
  <si>
    <t xml:space="preserve">    6.2.4电商服务设施类</t>
  </si>
  <si>
    <t xml:space="preserve">    6.2.5光伏电站类</t>
  </si>
  <si>
    <t xml:space="preserve">    6.2.6投入市场经营主体形成的股权、债权类</t>
  </si>
  <si>
    <t xml:space="preserve">    6.2.7其它</t>
  </si>
  <si>
    <t>6.3 到户类资产</t>
  </si>
  <si>
    <t xml:space="preserve">    6.3.1生物性资产</t>
  </si>
  <si>
    <t xml:space="preserve">    6.3.2固定资产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</si>
</sst>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rgb="FF000000"/>
      <name val="黑体"/>
      <charset val="134"/>
    </font>
    <font>
      <sz val="12"/>
      <color rgb="FF000000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name val="宋体"/>
      <charset val="134"/>
      <scheme val="minor"/>
    </font>
    <font>
      <sz val="20"/>
      <name val="黑体"/>
      <charset val="134"/>
    </font>
    <font>
      <sz val="12"/>
      <name val="黑体"/>
      <charset val="134"/>
    </font>
    <font>
      <sz val="12"/>
      <name val="宋体"/>
      <charset val="134"/>
      <scheme val="major"/>
    </font>
    <font>
      <sz val="18"/>
      <color rgb="FF000000"/>
      <name val="黑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8" borderId="14" applyNumberFormat="0" applyAlignment="0" applyProtection="0">
      <alignment vertical="center"/>
    </xf>
    <xf numFmtId="0" fontId="27" fillId="28" borderId="8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94"/>
  <sheetViews>
    <sheetView tabSelected="1" zoomScale="85" zoomScaleNormal="85" workbookViewId="0">
      <pane ySplit="3" topLeftCell="A21" activePane="bottomLeft" state="frozen"/>
      <selection/>
      <selection pane="bottomLeft" activeCell="D27" sqref="D27"/>
    </sheetView>
  </sheetViews>
  <sheetFormatPr defaultColWidth="9" defaultRowHeight="13.5"/>
  <cols>
    <col min="1" max="1" width="15.25" style="4" customWidth="1"/>
    <col min="2" max="3" width="17.775" style="4" customWidth="1"/>
    <col min="4" max="4" width="13.9833333333333" style="4" customWidth="1"/>
    <col min="5" max="9" width="11.1083333333333" style="4" customWidth="1"/>
    <col min="10" max="11" width="11.7583333333333" style="4" customWidth="1"/>
    <col min="12" max="12" width="10.6666666666667" style="5"/>
    <col min="13" max="16384" width="9" style="5"/>
  </cols>
  <sheetData>
    <row r="1" ht="31" customHeight="1" spans="1:2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="1" customFormat="1" ht="21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38" customHeight="1" spans="1:11">
      <c r="A3" s="8" t="s">
        <v>2</v>
      </c>
      <c r="B3" s="8"/>
      <c r="C3" s="8"/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</row>
    <row r="4" s="2" customFormat="1" ht="38" customHeight="1" spans="1:11">
      <c r="A4" s="8" t="s">
        <v>11</v>
      </c>
      <c r="B4" s="9" t="s">
        <v>12</v>
      </c>
      <c r="C4" s="9"/>
      <c r="D4" s="8">
        <f>E4+F4+G4+H4+I4+J4+K4</f>
        <v>9762.36</v>
      </c>
      <c r="E4" s="8">
        <f>E5+E11+E14+E15</f>
        <v>1270</v>
      </c>
      <c r="F4" s="8">
        <f t="shared" ref="F4:K4" si="0">F5+F11+F14+F15</f>
        <v>1078</v>
      </c>
      <c r="G4" s="8">
        <f t="shared" si="0"/>
        <v>855</v>
      </c>
      <c r="H4" s="8">
        <f t="shared" si="0"/>
        <v>995.6</v>
      </c>
      <c r="I4" s="8">
        <f t="shared" si="0"/>
        <v>1135</v>
      </c>
      <c r="J4" s="8">
        <f t="shared" si="0"/>
        <v>2947.56</v>
      </c>
      <c r="K4" s="8">
        <f t="shared" si="0"/>
        <v>1481.2</v>
      </c>
    </row>
    <row r="5" s="3" customFormat="1" ht="38" customHeight="1" spans="1:11">
      <c r="A5" s="8"/>
      <c r="B5" s="9" t="s">
        <v>13</v>
      </c>
      <c r="C5" s="9"/>
      <c r="D5" s="8">
        <f t="shared" ref="D5:D36" si="1">E5+F5+G5+H5+I5+J5+K5</f>
        <v>2095.6</v>
      </c>
      <c r="E5" s="8">
        <f>E6+E7</f>
        <v>0</v>
      </c>
      <c r="F5" s="8">
        <f t="shared" ref="F5:K5" si="2">F6+F7</f>
        <v>0</v>
      </c>
      <c r="G5" s="8">
        <f t="shared" si="2"/>
        <v>180</v>
      </c>
      <c r="H5" s="8">
        <f t="shared" si="2"/>
        <v>455</v>
      </c>
      <c r="I5" s="8">
        <f t="shared" si="2"/>
        <v>554</v>
      </c>
      <c r="J5" s="8">
        <f t="shared" si="2"/>
        <v>664</v>
      </c>
      <c r="K5" s="8">
        <f t="shared" si="2"/>
        <v>242.6</v>
      </c>
    </row>
    <row r="6" s="3" customFormat="1" ht="38" customHeight="1" spans="1:11">
      <c r="A6" s="8"/>
      <c r="B6" s="9" t="s">
        <v>14</v>
      </c>
      <c r="C6" s="9"/>
      <c r="D6" s="8">
        <f t="shared" si="1"/>
        <v>1396.6</v>
      </c>
      <c r="E6" s="8">
        <v>0</v>
      </c>
      <c r="F6" s="8">
        <v>0</v>
      </c>
      <c r="G6" s="8">
        <v>80</v>
      </c>
      <c r="H6" s="8">
        <v>240</v>
      </c>
      <c r="I6" s="8">
        <v>370</v>
      </c>
      <c r="J6" s="8">
        <v>564</v>
      </c>
      <c r="K6" s="8">
        <v>142.6</v>
      </c>
    </row>
    <row r="7" s="3" customFormat="1" ht="38" customHeight="1" spans="1:11">
      <c r="A7" s="8"/>
      <c r="B7" s="9" t="s">
        <v>15</v>
      </c>
      <c r="C7" s="9"/>
      <c r="D7" s="8">
        <f t="shared" si="1"/>
        <v>699</v>
      </c>
      <c r="E7" s="8">
        <v>0</v>
      </c>
      <c r="F7" s="8">
        <v>0</v>
      </c>
      <c r="G7" s="8">
        <v>100</v>
      </c>
      <c r="H7" s="8">
        <v>215</v>
      </c>
      <c r="I7" s="8">
        <v>184</v>
      </c>
      <c r="J7" s="8">
        <v>100</v>
      </c>
      <c r="K7" s="8">
        <v>100</v>
      </c>
    </row>
    <row r="8" s="3" customFormat="1" ht="38" customHeight="1" spans="1:11">
      <c r="A8" s="8"/>
      <c r="B8" s="9" t="s">
        <v>16</v>
      </c>
      <c r="C8" s="9"/>
      <c r="D8" s="8">
        <f t="shared" si="1"/>
        <v>0</v>
      </c>
      <c r="E8" s="8"/>
      <c r="F8" s="8"/>
      <c r="G8" s="8"/>
      <c r="H8" s="8"/>
      <c r="I8" s="8"/>
      <c r="J8" s="8"/>
      <c r="K8" s="8"/>
    </row>
    <row r="9" s="3" customFormat="1" ht="38" customHeight="1" spans="1:11">
      <c r="A9" s="8"/>
      <c r="B9" s="9" t="s">
        <v>17</v>
      </c>
      <c r="C9" s="9"/>
      <c r="D9" s="8">
        <f t="shared" si="1"/>
        <v>0</v>
      </c>
      <c r="E9" s="8"/>
      <c r="F9" s="8"/>
      <c r="G9" s="8"/>
      <c r="H9" s="8"/>
      <c r="I9" s="8"/>
      <c r="J9" s="8"/>
      <c r="K9" s="8"/>
    </row>
    <row r="10" s="3" customFormat="1" ht="38" customHeight="1" spans="1:11">
      <c r="A10" s="8"/>
      <c r="B10" s="9" t="s">
        <v>18</v>
      </c>
      <c r="C10" s="9"/>
      <c r="D10" s="8">
        <f t="shared" si="1"/>
        <v>0</v>
      </c>
      <c r="E10" s="8"/>
      <c r="F10" s="8"/>
      <c r="G10" s="8"/>
      <c r="H10" s="8"/>
      <c r="I10" s="8"/>
      <c r="J10" s="8"/>
      <c r="K10" s="8"/>
    </row>
    <row r="11" s="3" customFormat="1" ht="38" customHeight="1" spans="1:11">
      <c r="A11" s="8"/>
      <c r="B11" s="9" t="s">
        <v>19</v>
      </c>
      <c r="C11" s="9"/>
      <c r="D11" s="8">
        <f t="shared" si="1"/>
        <v>4214.8</v>
      </c>
      <c r="E11" s="8">
        <f>E12+E13</f>
        <v>1010</v>
      </c>
      <c r="F11" s="10">
        <v>928</v>
      </c>
      <c r="G11" s="8">
        <v>295</v>
      </c>
      <c r="H11" s="8">
        <f t="shared" ref="F11:K11" si="3">H12+H13</f>
        <v>360.6</v>
      </c>
      <c r="I11" s="8">
        <v>200</v>
      </c>
      <c r="J11" s="8">
        <f t="shared" si="3"/>
        <v>1250.2</v>
      </c>
      <c r="K11" s="8">
        <f t="shared" si="3"/>
        <v>171</v>
      </c>
    </row>
    <row r="12" s="3" customFormat="1" ht="38" customHeight="1" spans="1:11">
      <c r="A12" s="8"/>
      <c r="B12" s="9" t="s">
        <v>20</v>
      </c>
      <c r="C12" s="9"/>
      <c r="D12" s="8">
        <f t="shared" si="1"/>
        <v>3874.8</v>
      </c>
      <c r="E12" s="8">
        <v>880</v>
      </c>
      <c r="F12" s="8">
        <v>818</v>
      </c>
      <c r="G12" s="8">
        <v>295</v>
      </c>
      <c r="H12" s="8">
        <v>360.6</v>
      </c>
      <c r="I12" s="8">
        <v>200</v>
      </c>
      <c r="J12" s="8">
        <v>1150.2</v>
      </c>
      <c r="K12" s="8">
        <v>171</v>
      </c>
    </row>
    <row r="13" s="3" customFormat="1" ht="38" customHeight="1" spans="1:11">
      <c r="A13" s="8"/>
      <c r="B13" s="9" t="s">
        <v>21</v>
      </c>
      <c r="C13" s="9"/>
      <c r="D13" s="8">
        <f t="shared" si="1"/>
        <v>340</v>
      </c>
      <c r="E13" s="8">
        <v>130</v>
      </c>
      <c r="F13" s="8">
        <v>110</v>
      </c>
      <c r="G13" s="8"/>
      <c r="H13" s="8"/>
      <c r="I13" s="8"/>
      <c r="J13" s="8">
        <v>100</v>
      </c>
      <c r="K13" s="8"/>
    </row>
    <row r="14" s="3" customFormat="1" ht="38" customHeight="1" spans="1:11">
      <c r="A14" s="8"/>
      <c r="B14" s="9" t="s">
        <v>22</v>
      </c>
      <c r="C14" s="9"/>
      <c r="D14" s="8">
        <f t="shared" si="1"/>
        <v>1601.96</v>
      </c>
      <c r="E14" s="8">
        <v>260</v>
      </c>
      <c r="F14" s="8">
        <v>150</v>
      </c>
      <c r="G14" s="8">
        <v>180</v>
      </c>
      <c r="H14" s="8">
        <v>80</v>
      </c>
      <c r="I14" s="8">
        <v>181</v>
      </c>
      <c r="J14" s="8">
        <v>387.36</v>
      </c>
      <c r="K14" s="8">
        <v>363.6</v>
      </c>
    </row>
    <row r="15" s="3" customFormat="1" ht="38" customHeight="1" spans="1:11">
      <c r="A15" s="8"/>
      <c r="B15" s="9" t="s">
        <v>23</v>
      </c>
      <c r="C15" s="9"/>
      <c r="D15" s="8">
        <f t="shared" si="1"/>
        <v>1850</v>
      </c>
      <c r="E15" s="8">
        <v>0</v>
      </c>
      <c r="F15" s="8">
        <v>0</v>
      </c>
      <c r="G15" s="8">
        <v>200</v>
      </c>
      <c r="H15" s="8">
        <v>100</v>
      </c>
      <c r="I15" s="8">
        <v>200</v>
      </c>
      <c r="J15" s="8">
        <v>646</v>
      </c>
      <c r="K15" s="8">
        <v>704</v>
      </c>
    </row>
    <row r="16" s="3" customFormat="1" ht="38" customHeight="1" spans="1:11">
      <c r="A16" s="8"/>
      <c r="B16" s="9" t="s">
        <v>24</v>
      </c>
      <c r="C16" s="9"/>
      <c r="D16" s="8">
        <f t="shared" si="1"/>
        <v>0</v>
      </c>
      <c r="E16" s="8"/>
      <c r="F16" s="8"/>
      <c r="G16" s="8"/>
      <c r="H16" s="8"/>
      <c r="I16" s="8"/>
      <c r="J16" s="8"/>
      <c r="K16" s="8"/>
    </row>
    <row r="17" s="3" customFormat="1" ht="38" customHeight="1" spans="1:11">
      <c r="A17" s="11" t="s">
        <v>25</v>
      </c>
      <c r="B17" s="9" t="s">
        <v>26</v>
      </c>
      <c r="C17" s="9"/>
      <c r="D17" s="8">
        <f t="shared" si="1"/>
        <v>8495.7321</v>
      </c>
      <c r="E17" s="8">
        <f>E22</f>
        <v>400</v>
      </c>
      <c r="F17" s="8">
        <f>F22</f>
        <v>1200</v>
      </c>
      <c r="G17" s="8">
        <v>358.25</v>
      </c>
      <c r="H17" s="8">
        <v>5.4</v>
      </c>
      <c r="I17" s="8">
        <f>I22+I33</f>
        <v>1405.2821</v>
      </c>
      <c r="J17" s="8">
        <f>J22+J33</f>
        <v>836.7</v>
      </c>
      <c r="K17" s="8">
        <f>K22+K26</f>
        <v>4290.1</v>
      </c>
    </row>
    <row r="18" s="3" customFormat="1" ht="38" customHeight="1" spans="1:11">
      <c r="A18" s="12"/>
      <c r="B18" s="9" t="s">
        <v>27</v>
      </c>
      <c r="C18" s="9"/>
      <c r="D18" s="8">
        <f t="shared" si="1"/>
        <v>0</v>
      </c>
      <c r="E18" s="8"/>
      <c r="F18" s="8"/>
      <c r="G18" s="8"/>
      <c r="H18" s="8"/>
      <c r="I18" s="8"/>
      <c r="J18" s="8"/>
      <c r="K18" s="8"/>
    </row>
    <row r="19" s="3" customFormat="1" ht="38" customHeight="1" spans="1:11">
      <c r="A19" s="12"/>
      <c r="B19" s="9" t="s">
        <v>28</v>
      </c>
      <c r="C19" s="9"/>
      <c r="D19" s="8">
        <f t="shared" si="1"/>
        <v>0</v>
      </c>
      <c r="E19" s="8"/>
      <c r="F19" s="8"/>
      <c r="G19" s="8"/>
      <c r="H19" s="8"/>
      <c r="I19" s="8"/>
      <c r="J19" s="8"/>
      <c r="K19" s="8"/>
    </row>
    <row r="20" s="3" customFormat="1" ht="38" customHeight="1" spans="1:11">
      <c r="A20" s="12"/>
      <c r="B20" s="9" t="s">
        <v>29</v>
      </c>
      <c r="C20" s="9"/>
      <c r="D20" s="8">
        <f t="shared" si="1"/>
        <v>0</v>
      </c>
      <c r="E20" s="8"/>
      <c r="F20" s="8"/>
      <c r="G20" s="8"/>
      <c r="H20" s="8"/>
      <c r="I20" s="8"/>
      <c r="J20" s="8"/>
      <c r="K20" s="8"/>
    </row>
    <row r="21" s="3" customFormat="1" ht="38" customHeight="1" spans="1:11">
      <c r="A21" s="12"/>
      <c r="B21" s="13" t="s">
        <v>30</v>
      </c>
      <c r="C21" s="14"/>
      <c r="D21" s="8">
        <f t="shared" si="1"/>
        <v>0</v>
      </c>
      <c r="E21" s="8"/>
      <c r="F21" s="8"/>
      <c r="G21" s="8"/>
      <c r="H21" s="8"/>
      <c r="I21" s="8"/>
      <c r="J21" s="8"/>
      <c r="K21" s="8"/>
    </row>
    <row r="22" s="3" customFormat="1" ht="38" customHeight="1" spans="1:11">
      <c r="A22" s="12"/>
      <c r="B22" s="9" t="s">
        <v>31</v>
      </c>
      <c r="C22" s="9"/>
      <c r="D22" s="8">
        <f t="shared" si="1"/>
        <v>6364.3821</v>
      </c>
      <c r="E22" s="8">
        <f>E23+E24+E25</f>
        <v>400</v>
      </c>
      <c r="F22" s="8">
        <f t="shared" ref="F22:K22" si="4">F23+F24+F25</f>
        <v>1200</v>
      </c>
      <c r="G22" s="8">
        <v>350</v>
      </c>
      <c r="H22" s="8"/>
      <c r="I22" s="8">
        <f>I23+I24+I25</f>
        <v>1396.2821</v>
      </c>
      <c r="J22" s="8">
        <f t="shared" si="4"/>
        <v>828</v>
      </c>
      <c r="K22" s="8">
        <f t="shared" si="4"/>
        <v>2190.1</v>
      </c>
    </row>
    <row r="23" s="3" customFormat="1" ht="38" customHeight="1" spans="1:11">
      <c r="A23" s="12"/>
      <c r="B23" s="9" t="s">
        <v>32</v>
      </c>
      <c r="C23" s="9"/>
      <c r="D23" s="8">
        <f t="shared" si="1"/>
        <v>5328.3821</v>
      </c>
      <c r="E23" s="15">
        <v>400</v>
      </c>
      <c r="F23" s="15">
        <v>1200</v>
      </c>
      <c r="G23" s="15">
        <v>350</v>
      </c>
      <c r="H23" s="15"/>
      <c r="I23" s="15">
        <v>1001.0821</v>
      </c>
      <c r="J23" s="15">
        <v>574.4</v>
      </c>
      <c r="K23" s="15">
        <v>1802.9</v>
      </c>
    </row>
    <row r="24" s="3" customFormat="1" ht="38" customHeight="1" spans="1:11">
      <c r="A24" s="12"/>
      <c r="B24" s="9" t="s">
        <v>33</v>
      </c>
      <c r="C24" s="9"/>
      <c r="D24" s="8">
        <f t="shared" si="1"/>
        <v>1036</v>
      </c>
      <c r="E24" s="8"/>
      <c r="F24" s="8"/>
      <c r="G24" s="8"/>
      <c r="H24" s="8"/>
      <c r="I24" s="15">
        <v>395.2</v>
      </c>
      <c r="J24" s="15">
        <v>253.6</v>
      </c>
      <c r="K24" s="15">
        <v>387.2</v>
      </c>
    </row>
    <row r="25" s="3" customFormat="1" ht="38" customHeight="1" spans="1:11">
      <c r="A25" s="12"/>
      <c r="B25" s="9" t="s">
        <v>34</v>
      </c>
      <c r="C25" s="9"/>
      <c r="D25" s="8">
        <f t="shared" si="1"/>
        <v>0</v>
      </c>
      <c r="E25" s="8"/>
      <c r="F25" s="8"/>
      <c r="G25" s="8"/>
      <c r="H25" s="8"/>
      <c r="I25" s="8"/>
      <c r="J25" s="8"/>
      <c r="K25" s="15"/>
    </row>
    <row r="26" s="3" customFormat="1" ht="38" customHeight="1" spans="1:11">
      <c r="A26" s="12"/>
      <c r="B26" s="9" t="s">
        <v>35</v>
      </c>
      <c r="C26" s="9"/>
      <c r="D26" s="8">
        <f t="shared" si="1"/>
        <v>2100</v>
      </c>
      <c r="E26" s="8"/>
      <c r="F26" s="8"/>
      <c r="G26" s="8"/>
      <c r="H26" s="8"/>
      <c r="I26" s="8"/>
      <c r="J26" s="8"/>
      <c r="K26" s="8">
        <v>2100</v>
      </c>
    </row>
    <row r="27" s="3" customFormat="1" ht="38" customHeight="1" spans="1:11">
      <c r="A27" s="12"/>
      <c r="B27" s="9" t="s">
        <v>36</v>
      </c>
      <c r="C27" s="9"/>
      <c r="D27" s="8">
        <f t="shared" si="1"/>
        <v>0</v>
      </c>
      <c r="E27" s="8"/>
      <c r="F27" s="8"/>
      <c r="G27" s="8"/>
      <c r="H27" s="8"/>
      <c r="I27" s="8"/>
      <c r="J27" s="8"/>
      <c r="K27" s="8"/>
    </row>
    <row r="28" s="3" customFormat="1" ht="38" customHeight="1" spans="1:11">
      <c r="A28" s="12"/>
      <c r="B28" s="9" t="s">
        <v>37</v>
      </c>
      <c r="C28" s="9"/>
      <c r="D28" s="8">
        <f t="shared" si="1"/>
        <v>0</v>
      </c>
      <c r="E28" s="8"/>
      <c r="F28" s="8"/>
      <c r="G28" s="8"/>
      <c r="H28" s="8"/>
      <c r="I28" s="15"/>
      <c r="J28" s="20"/>
      <c r="K28" s="8"/>
    </row>
    <row r="29" s="3" customFormat="1" ht="38" customHeight="1" spans="1:11">
      <c r="A29" s="12"/>
      <c r="B29" s="9" t="s">
        <v>38</v>
      </c>
      <c r="C29" s="9"/>
      <c r="D29" s="8">
        <f t="shared" si="1"/>
        <v>0</v>
      </c>
      <c r="E29" s="8"/>
      <c r="F29" s="8"/>
      <c r="G29" s="8"/>
      <c r="H29" s="8"/>
      <c r="I29" s="8"/>
      <c r="J29" s="8"/>
      <c r="K29" s="8"/>
    </row>
    <row r="30" s="3" customFormat="1" ht="38" customHeight="1" spans="1:11">
      <c r="A30" s="12"/>
      <c r="B30" s="9" t="s">
        <v>39</v>
      </c>
      <c r="C30" s="9"/>
      <c r="D30" s="8">
        <f t="shared" si="1"/>
        <v>0</v>
      </c>
      <c r="E30" s="8"/>
      <c r="F30" s="8"/>
      <c r="G30" s="8"/>
      <c r="H30" s="8"/>
      <c r="I30" s="8"/>
      <c r="J30" s="8"/>
      <c r="K30" s="8"/>
    </row>
    <row r="31" s="3" customFormat="1" ht="38" customHeight="1" spans="1:11">
      <c r="A31" s="12"/>
      <c r="B31" s="9" t="s">
        <v>40</v>
      </c>
      <c r="C31" s="9"/>
      <c r="D31" s="8">
        <f t="shared" si="1"/>
        <v>0</v>
      </c>
      <c r="E31" s="8"/>
      <c r="F31" s="8"/>
      <c r="G31" s="8"/>
      <c r="H31" s="8"/>
      <c r="I31" s="8"/>
      <c r="J31" s="8"/>
      <c r="K31" s="8"/>
    </row>
    <row r="32" s="3" customFormat="1" ht="38" customHeight="1" spans="1:11">
      <c r="A32" s="16"/>
      <c r="B32" s="9" t="s">
        <v>41</v>
      </c>
      <c r="C32" s="9"/>
      <c r="D32" s="8">
        <f t="shared" si="1"/>
        <v>0</v>
      </c>
      <c r="E32" s="8"/>
      <c r="F32" s="8"/>
      <c r="G32" s="8"/>
      <c r="H32" s="8"/>
      <c r="I32" s="8"/>
      <c r="J32" s="15"/>
      <c r="K32" s="8"/>
    </row>
    <row r="33" s="3" customFormat="1" ht="38" customHeight="1" spans="1:11">
      <c r="A33" s="11" t="s">
        <v>25</v>
      </c>
      <c r="B33" s="9" t="s">
        <v>42</v>
      </c>
      <c r="C33" s="9"/>
      <c r="D33" s="8">
        <f t="shared" si="1"/>
        <v>31.35</v>
      </c>
      <c r="E33" s="8"/>
      <c r="F33" s="8"/>
      <c r="G33" s="8">
        <v>8.25</v>
      </c>
      <c r="H33" s="8">
        <v>5.4</v>
      </c>
      <c r="I33" s="8">
        <v>9</v>
      </c>
      <c r="J33" s="8">
        <v>8.7</v>
      </c>
      <c r="K33" s="8"/>
    </row>
    <row r="34" s="3" customFormat="1" ht="38" customHeight="1" spans="1:11">
      <c r="A34" s="12"/>
      <c r="B34" s="9" t="s">
        <v>43</v>
      </c>
      <c r="C34" s="9"/>
      <c r="D34" s="8">
        <f t="shared" si="1"/>
        <v>31.35</v>
      </c>
      <c r="E34" s="8"/>
      <c r="F34" s="8"/>
      <c r="G34" s="8">
        <v>8.25</v>
      </c>
      <c r="H34" s="8">
        <v>5.4</v>
      </c>
      <c r="I34" s="8">
        <v>9</v>
      </c>
      <c r="J34" s="8">
        <v>8.7</v>
      </c>
      <c r="K34" s="8"/>
    </row>
    <row r="35" s="3" customFormat="1" ht="38" customHeight="1" spans="1:11">
      <c r="A35" s="12"/>
      <c r="B35" s="9" t="s">
        <v>44</v>
      </c>
      <c r="C35" s="9"/>
      <c r="D35" s="8">
        <f t="shared" si="1"/>
        <v>0</v>
      </c>
      <c r="E35" s="8"/>
      <c r="F35" s="8"/>
      <c r="G35" s="8"/>
      <c r="H35" s="8"/>
      <c r="I35" s="8"/>
      <c r="J35" s="8"/>
      <c r="K35" s="8"/>
    </row>
    <row r="36" s="3" customFormat="1" ht="38" customHeight="1" spans="1:11">
      <c r="A36" s="16"/>
      <c r="B36" s="9" t="s">
        <v>45</v>
      </c>
      <c r="C36" s="9"/>
      <c r="D36" s="8">
        <f t="shared" si="1"/>
        <v>0</v>
      </c>
      <c r="E36" s="8"/>
      <c r="F36" s="8"/>
      <c r="G36" s="8"/>
      <c r="H36" s="8"/>
      <c r="I36" s="8"/>
      <c r="J36" s="8"/>
      <c r="K36" s="8"/>
    </row>
    <row r="37" s="3" customFormat="1" ht="38" customHeight="1" spans="1:11">
      <c r="A37" s="11" t="s">
        <v>46</v>
      </c>
      <c r="B37" s="13" t="s">
        <v>47</v>
      </c>
      <c r="C37" s="14"/>
      <c r="D37" s="8">
        <f t="shared" ref="D37:D68" si="5">E37+F37+G37+H37+I37+J37+K37</f>
        <v>9762.36</v>
      </c>
      <c r="E37" s="8">
        <f>E38+E39+E40+E41+E42+E43+E44</f>
        <v>1270</v>
      </c>
      <c r="F37" s="8">
        <f t="shared" ref="F37:K37" si="6">F38+F39+F40+F41+F42+F43+F44</f>
        <v>1078</v>
      </c>
      <c r="G37" s="8">
        <f t="shared" si="6"/>
        <v>855</v>
      </c>
      <c r="H37" s="8">
        <f t="shared" si="6"/>
        <v>995.6</v>
      </c>
      <c r="I37" s="8">
        <f t="shared" si="6"/>
        <v>1135</v>
      </c>
      <c r="J37" s="8">
        <f t="shared" si="6"/>
        <v>2947.56</v>
      </c>
      <c r="K37" s="8">
        <f t="shared" si="6"/>
        <v>1481.2</v>
      </c>
    </row>
    <row r="38" s="3" customFormat="1" ht="38" customHeight="1" spans="1:11">
      <c r="A38" s="12"/>
      <c r="B38" s="9" t="s">
        <v>48</v>
      </c>
      <c r="C38" s="9"/>
      <c r="D38" s="8">
        <f t="shared" si="5"/>
        <v>1575.5494</v>
      </c>
      <c r="E38" s="8">
        <v>216</v>
      </c>
      <c r="F38" s="8">
        <v>294.94</v>
      </c>
      <c r="G38" s="8">
        <v>200.743</v>
      </c>
      <c r="H38" s="8">
        <v>375.307</v>
      </c>
      <c r="I38" s="8">
        <v>188.5594</v>
      </c>
      <c r="J38" s="8">
        <v>200</v>
      </c>
      <c r="K38" s="8">
        <v>100</v>
      </c>
    </row>
    <row r="39" s="3" customFormat="1" ht="38" customHeight="1" spans="1:11">
      <c r="A39" s="12"/>
      <c r="B39" s="9" t="s">
        <v>49</v>
      </c>
      <c r="C39" s="9"/>
      <c r="D39" s="8">
        <f t="shared" si="5"/>
        <v>2903.44844</v>
      </c>
      <c r="E39" s="8">
        <v>541.6</v>
      </c>
      <c r="F39" s="8">
        <v>110</v>
      </c>
      <c r="G39" s="8">
        <v>150</v>
      </c>
      <c r="H39" s="8"/>
      <c r="I39" s="8"/>
      <c r="J39" s="8">
        <v>1239.1273</v>
      </c>
      <c r="K39" s="8">
        <v>862.72114</v>
      </c>
    </row>
    <row r="40" s="3" customFormat="1" ht="38" customHeight="1" spans="1:11">
      <c r="A40" s="12"/>
      <c r="B40" s="9" t="s">
        <v>50</v>
      </c>
      <c r="C40" s="9"/>
      <c r="D40" s="8">
        <f t="shared" si="5"/>
        <v>3005.76216</v>
      </c>
      <c r="E40" s="8">
        <v>332.4</v>
      </c>
      <c r="F40" s="8">
        <v>505.06</v>
      </c>
      <c r="G40" s="8">
        <v>504.257</v>
      </c>
      <c r="H40" s="8">
        <v>279.693</v>
      </c>
      <c r="I40" s="8">
        <v>411.4406</v>
      </c>
      <c r="J40" s="8">
        <v>597.4327</v>
      </c>
      <c r="K40" s="8">
        <v>375.47886</v>
      </c>
    </row>
    <row r="41" s="3" customFormat="1" ht="38" customHeight="1" spans="1:11">
      <c r="A41" s="12"/>
      <c r="B41" s="9" t="s">
        <v>51</v>
      </c>
      <c r="C41" s="9"/>
      <c r="D41" s="8">
        <f t="shared" si="5"/>
        <v>705</v>
      </c>
      <c r="E41" s="8">
        <v>115</v>
      </c>
      <c r="F41" s="8">
        <v>50</v>
      </c>
      <c r="G41" s="8"/>
      <c r="H41" s="8"/>
      <c r="I41" s="8">
        <v>227</v>
      </c>
      <c r="J41" s="8">
        <v>313</v>
      </c>
      <c r="K41" s="8"/>
    </row>
    <row r="42" s="3" customFormat="1" ht="38" customHeight="1" spans="1:11">
      <c r="A42" s="12"/>
      <c r="B42" s="9" t="s">
        <v>52</v>
      </c>
      <c r="C42" s="9"/>
      <c r="D42" s="8">
        <f t="shared" si="5"/>
        <v>1394</v>
      </c>
      <c r="E42" s="8">
        <v>45</v>
      </c>
      <c r="F42" s="8"/>
      <c r="G42" s="8"/>
      <c r="H42" s="8">
        <v>300</v>
      </c>
      <c r="I42" s="8">
        <v>308</v>
      </c>
      <c r="J42" s="8">
        <v>598</v>
      </c>
      <c r="K42" s="8">
        <v>143</v>
      </c>
    </row>
    <row r="43" s="3" customFormat="1" ht="38" customHeight="1" spans="1:11">
      <c r="A43" s="12"/>
      <c r="B43" s="9" t="s">
        <v>53</v>
      </c>
      <c r="C43" s="9"/>
      <c r="D43" s="8">
        <f t="shared" si="5"/>
        <v>20</v>
      </c>
      <c r="E43" s="8">
        <v>20</v>
      </c>
      <c r="F43" s="8"/>
      <c r="G43" s="8"/>
      <c r="H43" s="8"/>
      <c r="I43" s="8"/>
      <c r="J43" s="8"/>
      <c r="K43" s="8"/>
    </row>
    <row r="44" s="3" customFormat="1" ht="38" customHeight="1" spans="1:11">
      <c r="A44" s="16"/>
      <c r="B44" s="9" t="s">
        <v>54</v>
      </c>
      <c r="C44" s="9"/>
      <c r="D44" s="8">
        <f t="shared" si="5"/>
        <v>158.6</v>
      </c>
      <c r="E44" s="8"/>
      <c r="F44" s="8">
        <v>118</v>
      </c>
      <c r="G44" s="8"/>
      <c r="H44" s="8">
        <v>40.6</v>
      </c>
      <c r="I44" s="8"/>
      <c r="J44" s="8"/>
      <c r="K44" s="8"/>
    </row>
    <row r="45" s="3" customFormat="1" ht="38" customHeight="1" spans="1:11">
      <c r="A45" s="12" t="s">
        <v>55</v>
      </c>
      <c r="B45" s="13" t="s">
        <v>56</v>
      </c>
      <c r="C45" s="14"/>
      <c r="D45" s="8">
        <f t="shared" si="5"/>
        <v>8495.7321</v>
      </c>
      <c r="E45" s="8">
        <v>400</v>
      </c>
      <c r="F45" s="8">
        <v>1200</v>
      </c>
      <c r="G45" s="8">
        <v>358.25</v>
      </c>
      <c r="H45" s="8">
        <v>5.4</v>
      </c>
      <c r="I45" s="8">
        <f>I48+I53</f>
        <v>1405.2821</v>
      </c>
      <c r="J45" s="8">
        <f>J48+J53</f>
        <v>836.7</v>
      </c>
      <c r="K45" s="8">
        <f>K46+K47+K48+K49+K50+K51+K52+K53+K54+K55+K56</f>
        <v>4290.1</v>
      </c>
    </row>
    <row r="46" s="3" customFormat="1" ht="38" customHeight="1" spans="1:11">
      <c r="A46" s="12"/>
      <c r="B46" s="9" t="s">
        <v>57</v>
      </c>
      <c r="C46" s="9"/>
      <c r="D46" s="8">
        <f t="shared" si="5"/>
        <v>312.87</v>
      </c>
      <c r="E46" s="8"/>
      <c r="F46" s="8"/>
      <c r="G46" s="8"/>
      <c r="H46" s="8"/>
      <c r="I46" s="8"/>
      <c r="J46" s="8"/>
      <c r="K46" s="8">
        <v>312.87</v>
      </c>
    </row>
    <row r="47" s="3" customFormat="1" ht="38" customHeight="1" spans="1:11">
      <c r="A47" s="12"/>
      <c r="B47" s="9" t="s">
        <v>58</v>
      </c>
      <c r="C47" s="9"/>
      <c r="D47" s="8">
        <f t="shared" si="5"/>
        <v>2909.23</v>
      </c>
      <c r="E47" s="8">
        <v>100</v>
      </c>
      <c r="F47" s="8"/>
      <c r="G47" s="8"/>
      <c r="H47" s="8"/>
      <c r="I47" s="8"/>
      <c r="J47" s="8"/>
      <c r="K47" s="8">
        <v>2809.23</v>
      </c>
    </row>
    <row r="48" s="3" customFormat="1" ht="38" customHeight="1" spans="1:11">
      <c r="A48" s="12"/>
      <c r="B48" s="9" t="s">
        <v>59</v>
      </c>
      <c r="C48" s="9"/>
      <c r="D48" s="8">
        <f t="shared" si="5"/>
        <v>5042.2821</v>
      </c>
      <c r="E48" s="8">
        <v>300</v>
      </c>
      <c r="F48" s="8">
        <v>1200</v>
      </c>
      <c r="G48" s="8">
        <v>350</v>
      </c>
      <c r="H48" s="8"/>
      <c r="I48" s="8">
        <v>1396.2821</v>
      </c>
      <c r="J48" s="8">
        <v>828</v>
      </c>
      <c r="K48" s="8">
        <v>968</v>
      </c>
    </row>
    <row r="49" s="3" customFormat="1" ht="38" customHeight="1" spans="1:11">
      <c r="A49" s="12"/>
      <c r="B49" s="9" t="s">
        <v>60</v>
      </c>
      <c r="C49" s="9"/>
      <c r="D49" s="8">
        <f t="shared" si="5"/>
        <v>200</v>
      </c>
      <c r="E49" s="8"/>
      <c r="F49" s="8"/>
      <c r="G49" s="8"/>
      <c r="H49" s="8"/>
      <c r="I49" s="8"/>
      <c r="J49" s="8"/>
      <c r="K49" s="8">
        <v>200</v>
      </c>
    </row>
    <row r="50" s="3" customFormat="1" ht="38" customHeight="1" spans="1:11">
      <c r="A50" s="12"/>
      <c r="B50" s="9" t="s">
        <v>61</v>
      </c>
      <c r="C50" s="9"/>
      <c r="D50" s="8">
        <f t="shared" si="5"/>
        <v>0</v>
      </c>
      <c r="E50" s="8"/>
      <c r="F50" s="8"/>
      <c r="G50" s="8"/>
      <c r="H50" s="8"/>
      <c r="I50" s="8"/>
      <c r="J50" s="8"/>
      <c r="K50" s="8"/>
    </row>
    <row r="51" s="3" customFormat="1" ht="38" customHeight="1" spans="1:11">
      <c r="A51" s="12"/>
      <c r="B51" s="17" t="s">
        <v>62</v>
      </c>
      <c r="C51" s="18"/>
      <c r="D51" s="8">
        <f t="shared" si="5"/>
        <v>0</v>
      </c>
      <c r="E51" s="8"/>
      <c r="F51" s="8"/>
      <c r="G51" s="8"/>
      <c r="H51" s="8"/>
      <c r="I51" s="8"/>
      <c r="J51" s="8"/>
      <c r="K51" s="8"/>
    </row>
    <row r="52" s="3" customFormat="1" ht="38" customHeight="1" spans="1:11">
      <c r="A52" s="12"/>
      <c r="B52" s="17" t="s">
        <v>63</v>
      </c>
      <c r="C52" s="18"/>
      <c r="D52" s="8">
        <f t="shared" si="5"/>
        <v>0</v>
      </c>
      <c r="E52" s="8"/>
      <c r="F52" s="8"/>
      <c r="G52" s="8"/>
      <c r="H52" s="8"/>
      <c r="I52" s="8"/>
      <c r="J52" s="8"/>
      <c r="K52" s="8"/>
    </row>
    <row r="53" s="3" customFormat="1" ht="38" customHeight="1" spans="1:11">
      <c r="A53" s="12"/>
      <c r="B53" s="17" t="s">
        <v>64</v>
      </c>
      <c r="C53" s="18"/>
      <c r="D53" s="8">
        <f t="shared" si="5"/>
        <v>31.35</v>
      </c>
      <c r="E53" s="8"/>
      <c r="F53" s="8"/>
      <c r="G53" s="8">
        <v>8.25</v>
      </c>
      <c r="H53" s="8">
        <v>5.4</v>
      </c>
      <c r="I53" s="8">
        <v>9</v>
      </c>
      <c r="J53" s="8">
        <v>8.7</v>
      </c>
      <c r="K53" s="8"/>
    </row>
    <row r="54" s="3" customFormat="1" ht="38" customHeight="1" spans="1:11">
      <c r="A54" s="12"/>
      <c r="B54" s="17" t="s">
        <v>65</v>
      </c>
      <c r="C54" s="18"/>
      <c r="D54" s="8">
        <f t="shared" si="5"/>
        <v>0</v>
      </c>
      <c r="E54" s="8"/>
      <c r="F54" s="8"/>
      <c r="G54" s="8"/>
      <c r="H54" s="8"/>
      <c r="I54" s="8"/>
      <c r="J54" s="8"/>
      <c r="K54" s="8"/>
    </row>
    <row r="55" s="3" customFormat="1" ht="38" customHeight="1" spans="1:11">
      <c r="A55" s="12"/>
      <c r="B55" s="9" t="s">
        <v>66</v>
      </c>
      <c r="C55" s="9"/>
      <c r="D55" s="8">
        <f t="shared" si="5"/>
        <v>0</v>
      </c>
      <c r="E55" s="8"/>
      <c r="F55" s="8"/>
      <c r="G55" s="8"/>
      <c r="H55" s="8"/>
      <c r="I55" s="8"/>
      <c r="J55" s="8"/>
      <c r="K55" s="8"/>
    </row>
    <row r="56" s="3" customFormat="1" ht="38" customHeight="1" spans="1:11">
      <c r="A56" s="12"/>
      <c r="B56" s="9" t="s">
        <v>67</v>
      </c>
      <c r="C56" s="9"/>
      <c r="D56" s="8">
        <f t="shared" si="5"/>
        <v>0</v>
      </c>
      <c r="E56" s="8"/>
      <c r="F56" s="8"/>
      <c r="G56" s="8"/>
      <c r="H56" s="8"/>
      <c r="I56" s="8"/>
      <c r="J56" s="8"/>
      <c r="K56" s="8"/>
    </row>
    <row r="57" s="3" customFormat="1" ht="38" customHeight="1" spans="1:11">
      <c r="A57" s="8" t="s">
        <v>68</v>
      </c>
      <c r="B57" s="9" t="s">
        <v>69</v>
      </c>
      <c r="C57" s="9"/>
      <c r="D57" s="8">
        <f t="shared" si="5"/>
        <v>5023.845782</v>
      </c>
      <c r="E57" s="8">
        <f t="shared" ref="E57:K57" si="7">E58+E65+E73</f>
        <v>826.345</v>
      </c>
      <c r="F57" s="8">
        <f t="shared" si="7"/>
        <v>930</v>
      </c>
      <c r="G57" s="8">
        <f t="shared" si="7"/>
        <v>529.89652</v>
      </c>
      <c r="H57" s="8">
        <f t="shared" si="7"/>
        <v>438.2</v>
      </c>
      <c r="I57" s="8">
        <f t="shared" si="7"/>
        <v>121.8026</v>
      </c>
      <c r="J57" s="8">
        <f t="shared" si="7"/>
        <v>976.133062</v>
      </c>
      <c r="K57" s="8">
        <f t="shared" si="7"/>
        <v>1201.4686</v>
      </c>
    </row>
    <row r="58" s="3" customFormat="1" ht="38" customHeight="1" spans="1:11">
      <c r="A58" s="8"/>
      <c r="B58" s="9" t="s">
        <v>70</v>
      </c>
      <c r="C58" s="9"/>
      <c r="D58" s="8">
        <f t="shared" ref="D58:D75" si="8">E58+F58+G58+H58+I58+J58+K58</f>
        <v>704.9781</v>
      </c>
      <c r="E58" s="8">
        <f>E59+E60</f>
        <v>128.9881</v>
      </c>
      <c r="F58" s="8">
        <f>F59+F60</f>
        <v>264.94</v>
      </c>
      <c r="G58" s="8">
        <f>G59+G60</f>
        <v>154.3</v>
      </c>
      <c r="H58" s="8">
        <f>H59+H60</f>
        <v>156.75</v>
      </c>
      <c r="I58" s="8"/>
      <c r="J58" s="8"/>
      <c r="K58" s="8"/>
    </row>
    <row r="59" s="3" customFormat="1" ht="38" customHeight="1" spans="1:11">
      <c r="A59" s="8"/>
      <c r="B59" s="9" t="s">
        <v>71</v>
      </c>
      <c r="C59" s="9"/>
      <c r="D59" s="8">
        <f t="shared" si="8"/>
        <v>531.6343</v>
      </c>
      <c r="E59" s="8">
        <v>41.1843</v>
      </c>
      <c r="F59" s="8">
        <v>179.4</v>
      </c>
      <c r="G59" s="8">
        <v>154.3</v>
      </c>
      <c r="H59" s="8">
        <v>156.75</v>
      </c>
      <c r="I59" s="8"/>
      <c r="J59" s="8"/>
      <c r="K59" s="8"/>
    </row>
    <row r="60" s="3" customFormat="1" ht="38" customHeight="1" spans="1:11">
      <c r="A60" s="8"/>
      <c r="B60" s="9" t="s">
        <v>72</v>
      </c>
      <c r="C60" s="9"/>
      <c r="D60" s="8">
        <f t="shared" si="8"/>
        <v>173.3438</v>
      </c>
      <c r="E60" s="8">
        <v>87.8038</v>
      </c>
      <c r="F60" s="8">
        <v>85.54</v>
      </c>
      <c r="G60" s="8"/>
      <c r="H60" s="8"/>
      <c r="I60" s="8"/>
      <c r="J60" s="8"/>
      <c r="K60" s="8"/>
    </row>
    <row r="61" s="3" customFormat="1" ht="38" customHeight="1" spans="1:11">
      <c r="A61" s="8"/>
      <c r="B61" s="9" t="s">
        <v>73</v>
      </c>
      <c r="C61" s="9"/>
      <c r="D61" s="8">
        <f t="shared" si="8"/>
        <v>0</v>
      </c>
      <c r="E61" s="8"/>
      <c r="F61" s="8"/>
      <c r="G61" s="8"/>
      <c r="H61" s="8"/>
      <c r="I61" s="8"/>
      <c r="J61" s="8"/>
      <c r="K61" s="8"/>
    </row>
    <row r="62" s="3" customFormat="1" ht="38" customHeight="1" spans="1:11">
      <c r="A62" s="8"/>
      <c r="B62" s="9" t="s">
        <v>74</v>
      </c>
      <c r="C62" s="9"/>
      <c r="D62" s="8">
        <f t="shared" si="8"/>
        <v>0</v>
      </c>
      <c r="E62" s="8"/>
      <c r="F62" s="8"/>
      <c r="G62" s="8"/>
      <c r="H62" s="8"/>
      <c r="I62" s="8"/>
      <c r="J62" s="8"/>
      <c r="K62" s="8"/>
    </row>
    <row r="63" s="3" customFormat="1" ht="38" customHeight="1" spans="1:11">
      <c r="A63" s="8"/>
      <c r="B63" s="9" t="s">
        <v>75</v>
      </c>
      <c r="C63" s="9"/>
      <c r="D63" s="8">
        <f t="shared" si="8"/>
        <v>0</v>
      </c>
      <c r="E63" s="8"/>
      <c r="F63" s="8"/>
      <c r="G63" s="8"/>
      <c r="H63" s="8"/>
      <c r="I63" s="8"/>
      <c r="J63" s="15"/>
      <c r="K63" s="8"/>
    </row>
    <row r="64" s="3" customFormat="1" ht="38" customHeight="1" spans="1:11">
      <c r="A64" s="8"/>
      <c r="B64" s="9" t="s">
        <v>76</v>
      </c>
      <c r="C64" s="9"/>
      <c r="D64" s="8">
        <f t="shared" si="8"/>
        <v>0</v>
      </c>
      <c r="E64" s="8"/>
      <c r="F64" s="8"/>
      <c r="G64" s="8"/>
      <c r="H64" s="8"/>
      <c r="I64" s="8"/>
      <c r="J64" s="8"/>
      <c r="K64" s="8"/>
    </row>
    <row r="65" s="3" customFormat="1" ht="38" customHeight="1" spans="1:11">
      <c r="A65" s="8" t="s">
        <v>68</v>
      </c>
      <c r="B65" s="9" t="s">
        <v>77</v>
      </c>
      <c r="C65" s="9"/>
      <c r="D65" s="8">
        <f t="shared" si="8"/>
        <v>1920.530524</v>
      </c>
      <c r="E65" s="8">
        <f>E66</f>
        <v>365</v>
      </c>
      <c r="F65" s="8">
        <f>F66+F71</f>
        <v>160</v>
      </c>
      <c r="G65" s="8"/>
      <c r="H65" s="8"/>
      <c r="I65" s="8"/>
      <c r="J65" s="21">
        <v>681.72</v>
      </c>
      <c r="K65" s="8">
        <f>K66+K67</f>
        <v>713.810524</v>
      </c>
    </row>
    <row r="66" s="3" customFormat="1" ht="38" customHeight="1" spans="1:11">
      <c r="A66" s="8"/>
      <c r="B66" s="9" t="s">
        <v>78</v>
      </c>
      <c r="C66" s="9"/>
      <c r="D66" s="8">
        <f t="shared" si="8"/>
        <v>1174.390524</v>
      </c>
      <c r="E66" s="8">
        <v>365</v>
      </c>
      <c r="F66" s="8">
        <v>110</v>
      </c>
      <c r="G66" s="8"/>
      <c r="H66" s="8"/>
      <c r="I66" s="8"/>
      <c r="J66" s="8"/>
      <c r="K66" s="8">
        <v>699.390524</v>
      </c>
    </row>
    <row r="67" s="3" customFormat="1" ht="38" customHeight="1" spans="1:11">
      <c r="A67" s="8"/>
      <c r="B67" s="9" t="s">
        <v>79</v>
      </c>
      <c r="C67" s="9"/>
      <c r="D67" s="8">
        <f t="shared" si="8"/>
        <v>696.14</v>
      </c>
      <c r="E67" s="8"/>
      <c r="F67" s="8"/>
      <c r="G67" s="8"/>
      <c r="H67" s="8"/>
      <c r="I67" s="8"/>
      <c r="J67" s="21">
        <v>681.72</v>
      </c>
      <c r="K67" s="8">
        <v>14.42</v>
      </c>
    </row>
    <row r="68" s="3" customFormat="1" ht="38" customHeight="1" spans="1:11">
      <c r="A68" s="8"/>
      <c r="B68" s="9" t="s">
        <v>80</v>
      </c>
      <c r="C68" s="9"/>
      <c r="D68" s="8">
        <f t="shared" si="8"/>
        <v>0</v>
      </c>
      <c r="E68" s="8"/>
      <c r="F68" s="8"/>
      <c r="G68" s="8"/>
      <c r="H68" s="8"/>
      <c r="I68" s="8"/>
      <c r="J68" s="8"/>
      <c r="K68" s="8"/>
    </row>
    <row r="69" s="3" customFormat="1" ht="38" customHeight="1" spans="1:11">
      <c r="A69" s="8"/>
      <c r="B69" s="9" t="s">
        <v>81</v>
      </c>
      <c r="C69" s="9"/>
      <c r="D69" s="8">
        <f t="shared" si="8"/>
        <v>0</v>
      </c>
      <c r="E69" s="8"/>
      <c r="F69" s="8"/>
      <c r="G69" s="8"/>
      <c r="H69" s="8"/>
      <c r="I69" s="8"/>
      <c r="J69" s="8"/>
      <c r="K69" s="8"/>
    </row>
    <row r="70" s="3" customFormat="1" ht="38" customHeight="1" spans="1:11">
      <c r="A70" s="8"/>
      <c r="B70" s="9" t="s">
        <v>82</v>
      </c>
      <c r="C70" s="9"/>
      <c r="D70" s="8">
        <f t="shared" si="8"/>
        <v>0</v>
      </c>
      <c r="E70" s="8"/>
      <c r="F70" s="8"/>
      <c r="G70" s="8"/>
      <c r="H70" s="8"/>
      <c r="I70" s="8"/>
      <c r="J70" s="8"/>
      <c r="K70" s="8"/>
    </row>
    <row r="71" s="3" customFormat="1" ht="38" customHeight="1" spans="1:11">
      <c r="A71" s="8"/>
      <c r="B71" s="9" t="s">
        <v>83</v>
      </c>
      <c r="C71" s="9"/>
      <c r="D71" s="8">
        <f t="shared" si="8"/>
        <v>50</v>
      </c>
      <c r="E71" s="8"/>
      <c r="F71" s="8">
        <v>50</v>
      </c>
      <c r="G71" s="8"/>
      <c r="H71" s="8"/>
      <c r="I71" s="8"/>
      <c r="J71" s="8"/>
      <c r="K71" s="8"/>
    </row>
    <row r="72" s="3" customFormat="1" ht="38" customHeight="1" spans="1:11">
      <c r="A72" s="8"/>
      <c r="B72" s="9" t="s">
        <v>84</v>
      </c>
      <c r="C72" s="9"/>
      <c r="D72" s="8">
        <f t="shared" si="8"/>
        <v>0</v>
      </c>
      <c r="E72" s="8"/>
      <c r="F72" s="8"/>
      <c r="G72" s="8"/>
      <c r="H72" s="8"/>
      <c r="I72" s="8"/>
      <c r="J72" s="8"/>
      <c r="K72" s="8"/>
    </row>
    <row r="73" s="3" customFormat="1" ht="38" customHeight="1" spans="1:11">
      <c r="A73" s="8"/>
      <c r="B73" s="9" t="s">
        <v>85</v>
      </c>
      <c r="C73" s="9"/>
      <c r="D73" s="8">
        <f t="shared" si="8"/>
        <v>2398.337158</v>
      </c>
      <c r="E73" s="8">
        <f t="shared" ref="E73:K73" si="9">E74+E75</f>
        <v>332.3569</v>
      </c>
      <c r="F73" s="8">
        <f t="shared" si="9"/>
        <v>505.06</v>
      </c>
      <c r="G73" s="8">
        <f t="shared" si="9"/>
        <v>375.59652</v>
      </c>
      <c r="H73" s="8">
        <f t="shared" si="9"/>
        <v>281.45</v>
      </c>
      <c r="I73" s="8">
        <f t="shared" si="9"/>
        <v>121.8026</v>
      </c>
      <c r="J73" s="8">
        <f t="shared" si="9"/>
        <v>294.413062</v>
      </c>
      <c r="K73" s="8">
        <f t="shared" si="9"/>
        <v>487.658076</v>
      </c>
    </row>
    <row r="74" s="3" customFormat="1" ht="38" customHeight="1" spans="1:11">
      <c r="A74" s="8"/>
      <c r="B74" s="9" t="s">
        <v>86</v>
      </c>
      <c r="C74" s="9"/>
      <c r="D74" s="8">
        <f t="shared" si="8"/>
        <v>1303.641438</v>
      </c>
      <c r="E74" s="8">
        <v>60.0591</v>
      </c>
      <c r="F74" s="8">
        <v>159.212</v>
      </c>
      <c r="G74" s="8">
        <v>168.77152</v>
      </c>
      <c r="H74" s="8">
        <v>117.24828</v>
      </c>
      <c r="I74" s="21">
        <v>59.16</v>
      </c>
      <c r="J74" s="8">
        <v>251.532462</v>
      </c>
      <c r="K74" s="8">
        <v>487.658076</v>
      </c>
    </row>
    <row r="75" s="3" customFormat="1" ht="38" customHeight="1" spans="1:11">
      <c r="A75" s="8"/>
      <c r="B75" s="9" t="s">
        <v>87</v>
      </c>
      <c r="C75" s="9"/>
      <c r="D75" s="8">
        <f t="shared" si="8"/>
        <v>1094.69572</v>
      </c>
      <c r="E75" s="8">
        <v>272.2978</v>
      </c>
      <c r="F75" s="8">
        <v>345.848</v>
      </c>
      <c r="G75" s="8">
        <v>206.825</v>
      </c>
      <c r="H75" s="8">
        <v>164.20172</v>
      </c>
      <c r="I75" s="21">
        <v>62.6426</v>
      </c>
      <c r="J75" s="8">
        <v>42.8806</v>
      </c>
      <c r="K75" s="8"/>
    </row>
    <row r="76" s="3" customFormat="1" ht="38" customHeight="1" spans="1:11">
      <c r="A76" s="11" t="s">
        <v>88</v>
      </c>
      <c r="B76" s="9" t="s">
        <v>89</v>
      </c>
      <c r="C76" s="9"/>
      <c r="D76" s="8">
        <f>D77+D84+D92</f>
        <v>7106.1521</v>
      </c>
      <c r="E76" s="8">
        <f>E77+E84+E92</f>
        <v>100</v>
      </c>
      <c r="F76" s="8">
        <f t="shared" ref="F76:K76" si="10">F77+F84+F92</f>
        <v>0</v>
      </c>
      <c r="G76" s="8">
        <f t="shared" si="10"/>
        <v>0</v>
      </c>
      <c r="H76" s="8">
        <f t="shared" si="10"/>
        <v>0</v>
      </c>
      <c r="I76" s="8">
        <f t="shared" si="10"/>
        <v>1396.2821</v>
      </c>
      <c r="J76" s="8">
        <f t="shared" si="10"/>
        <v>1152</v>
      </c>
      <c r="K76" s="8">
        <f t="shared" si="10"/>
        <v>4457.87</v>
      </c>
    </row>
    <row r="77" s="3" customFormat="1" ht="38" customHeight="1" spans="1:11">
      <c r="A77" s="12"/>
      <c r="B77" s="9" t="s">
        <v>90</v>
      </c>
      <c r="C77" s="9"/>
      <c r="D77" s="8">
        <f t="shared" ref="D69:D94" si="11">E77+F77+G77+H77+I77+J77+K77</f>
        <v>456.3403</v>
      </c>
      <c r="E77" s="8"/>
      <c r="F77" s="8"/>
      <c r="G77" s="8"/>
      <c r="H77" s="8"/>
      <c r="I77" s="8">
        <f>I78+I80+I83</f>
        <v>118.2821</v>
      </c>
      <c r="J77" s="8"/>
      <c r="K77" s="8">
        <f>K78+K79+K80+K81+K82+K83</f>
        <v>338.0582</v>
      </c>
    </row>
    <row r="78" s="3" customFormat="1" ht="38" customHeight="1" spans="1:11">
      <c r="A78" s="12"/>
      <c r="B78" s="9" t="s">
        <v>91</v>
      </c>
      <c r="C78" s="9"/>
      <c r="D78" s="8">
        <f t="shared" si="11"/>
        <v>116</v>
      </c>
      <c r="E78" s="8"/>
      <c r="F78" s="8"/>
      <c r="G78" s="8"/>
      <c r="H78" s="8"/>
      <c r="I78" s="8">
        <v>16</v>
      </c>
      <c r="J78" s="8"/>
      <c r="K78" s="8">
        <v>100</v>
      </c>
    </row>
    <row r="79" s="3" customFormat="1" ht="38" customHeight="1" spans="1:11">
      <c r="A79" s="12"/>
      <c r="B79" s="9" t="s">
        <v>92</v>
      </c>
      <c r="C79" s="9"/>
      <c r="D79" s="8">
        <f t="shared" si="11"/>
        <v>238.0582</v>
      </c>
      <c r="E79" s="8"/>
      <c r="F79" s="8"/>
      <c r="G79" s="8"/>
      <c r="H79" s="8"/>
      <c r="I79" s="8"/>
      <c r="J79" s="8"/>
      <c r="K79" s="8">
        <v>238.0582</v>
      </c>
    </row>
    <row r="80" s="3" customFormat="1" ht="38" customHeight="1" spans="1:11">
      <c r="A80" s="12"/>
      <c r="B80" s="9" t="s">
        <v>93</v>
      </c>
      <c r="C80" s="9"/>
      <c r="D80" s="8">
        <f t="shared" si="11"/>
        <v>102.2821</v>
      </c>
      <c r="E80" s="8"/>
      <c r="F80" s="8"/>
      <c r="G80" s="8"/>
      <c r="H80" s="8"/>
      <c r="I80" s="8">
        <v>102.2821</v>
      </c>
      <c r="J80" s="8"/>
      <c r="K80" s="8"/>
    </row>
    <row r="81" s="3" customFormat="1" ht="38" customHeight="1" spans="1:11">
      <c r="A81" s="12"/>
      <c r="B81" s="9" t="s">
        <v>94</v>
      </c>
      <c r="C81" s="9"/>
      <c r="D81" s="8">
        <f t="shared" si="11"/>
        <v>0</v>
      </c>
      <c r="E81" s="8"/>
      <c r="F81" s="8"/>
      <c r="G81" s="8"/>
      <c r="H81" s="8"/>
      <c r="I81" s="8"/>
      <c r="J81" s="8"/>
      <c r="K81" s="8"/>
    </row>
    <row r="82" s="3" customFormat="1" ht="38" customHeight="1" spans="1:11">
      <c r="A82" s="12"/>
      <c r="B82" s="9" t="s">
        <v>95</v>
      </c>
      <c r="C82" s="9"/>
      <c r="D82" s="8">
        <f t="shared" si="11"/>
        <v>0</v>
      </c>
      <c r="E82" s="8"/>
      <c r="F82" s="8"/>
      <c r="G82" s="8"/>
      <c r="H82" s="8"/>
      <c r="I82" s="8"/>
      <c r="J82" s="8"/>
      <c r="K82" s="8"/>
    </row>
    <row r="83" s="3" customFormat="1" ht="38" customHeight="1" spans="1:11">
      <c r="A83" s="12"/>
      <c r="B83" s="9" t="s">
        <v>96</v>
      </c>
      <c r="C83" s="9"/>
      <c r="D83" s="8">
        <f t="shared" si="11"/>
        <v>0</v>
      </c>
      <c r="E83" s="8"/>
      <c r="F83" s="8"/>
      <c r="G83" s="8"/>
      <c r="H83" s="8"/>
      <c r="I83" s="8"/>
      <c r="J83" s="8"/>
      <c r="K83" s="8"/>
    </row>
    <row r="84" s="3" customFormat="1" ht="38" customHeight="1" spans="1:11">
      <c r="A84" s="12"/>
      <c r="B84" s="9" t="s">
        <v>97</v>
      </c>
      <c r="C84" s="9"/>
      <c r="D84" s="8">
        <f t="shared" si="11"/>
        <v>3261.8118</v>
      </c>
      <c r="E84" s="8">
        <f>E85+E86+E87+E88+E89+E90</f>
        <v>100</v>
      </c>
      <c r="F84" s="8"/>
      <c r="G84" s="8"/>
      <c r="H84" s="8"/>
      <c r="I84" s="8"/>
      <c r="J84" s="8">
        <f>J85+J86</f>
        <v>324</v>
      </c>
      <c r="K84" s="8">
        <f>K85+K90</f>
        <v>2837.8118</v>
      </c>
    </row>
    <row r="85" s="3" customFormat="1" ht="38" customHeight="1" spans="1:11">
      <c r="A85" s="12"/>
      <c r="B85" s="9" t="s">
        <v>98</v>
      </c>
      <c r="C85" s="9"/>
      <c r="D85" s="8">
        <f t="shared" si="11"/>
        <v>3116.5318</v>
      </c>
      <c r="E85" s="8">
        <v>100</v>
      </c>
      <c r="F85" s="8"/>
      <c r="G85" s="8"/>
      <c r="H85" s="8"/>
      <c r="I85" s="8"/>
      <c r="J85" s="8">
        <v>178.72</v>
      </c>
      <c r="K85" s="8">
        <v>2837.8118</v>
      </c>
    </row>
    <row r="86" s="3" customFormat="1" ht="38" customHeight="1" spans="1:11">
      <c r="A86" s="12"/>
      <c r="B86" s="9" t="s">
        <v>99</v>
      </c>
      <c r="C86" s="9"/>
      <c r="D86" s="8">
        <f t="shared" si="11"/>
        <v>145.28</v>
      </c>
      <c r="E86" s="8"/>
      <c r="F86" s="8"/>
      <c r="G86" s="8"/>
      <c r="H86" s="8"/>
      <c r="I86" s="8"/>
      <c r="J86" s="8">
        <v>145.28</v>
      </c>
      <c r="K86" s="8"/>
    </row>
    <row r="87" s="3" customFormat="1" ht="38" customHeight="1" spans="1:11">
      <c r="A87" s="12"/>
      <c r="B87" s="9" t="s">
        <v>100</v>
      </c>
      <c r="C87" s="9"/>
      <c r="D87" s="8">
        <f t="shared" si="11"/>
        <v>0</v>
      </c>
      <c r="E87" s="8"/>
      <c r="F87" s="8"/>
      <c r="G87" s="8"/>
      <c r="H87" s="8"/>
      <c r="I87" s="8"/>
      <c r="J87" s="8"/>
      <c r="K87" s="8"/>
    </row>
    <row r="88" s="3" customFormat="1" ht="38" customHeight="1" spans="1:11">
      <c r="A88" s="12"/>
      <c r="B88" s="9" t="s">
        <v>101</v>
      </c>
      <c r="C88" s="9"/>
      <c r="D88" s="8">
        <f t="shared" si="11"/>
        <v>0</v>
      </c>
      <c r="E88" s="8"/>
      <c r="F88" s="8"/>
      <c r="G88" s="8"/>
      <c r="H88" s="8"/>
      <c r="I88" s="8"/>
      <c r="J88" s="8"/>
      <c r="K88" s="8"/>
    </row>
    <row r="89" s="3" customFormat="1" ht="38" customHeight="1" spans="1:11">
      <c r="A89" s="12"/>
      <c r="B89" s="9" t="s">
        <v>102</v>
      </c>
      <c r="C89" s="9"/>
      <c r="D89" s="8">
        <f t="shared" si="11"/>
        <v>30.34</v>
      </c>
      <c r="E89" s="8"/>
      <c r="F89" s="8"/>
      <c r="G89" s="8"/>
      <c r="H89" s="8"/>
      <c r="I89" s="8"/>
      <c r="J89" s="8"/>
      <c r="K89" s="8">
        <v>30.34</v>
      </c>
    </row>
    <row r="90" s="3" customFormat="1" ht="38" customHeight="1" spans="1:11">
      <c r="A90" s="12"/>
      <c r="B90" s="9" t="s">
        <v>103</v>
      </c>
      <c r="C90" s="9"/>
      <c r="D90" s="8">
        <f t="shared" si="11"/>
        <v>0</v>
      </c>
      <c r="E90" s="8"/>
      <c r="F90" s="8"/>
      <c r="G90" s="8"/>
      <c r="H90" s="8"/>
      <c r="I90" s="8"/>
      <c r="J90" s="8"/>
      <c r="K90" s="8"/>
    </row>
    <row r="91" s="3" customFormat="1" ht="38" customHeight="1" spans="1:11">
      <c r="A91" s="12"/>
      <c r="B91" s="9" t="s">
        <v>104</v>
      </c>
      <c r="C91" s="9"/>
      <c r="D91" s="8">
        <f t="shared" si="11"/>
        <v>0</v>
      </c>
      <c r="E91" s="8"/>
      <c r="F91" s="8"/>
      <c r="G91" s="8"/>
      <c r="H91" s="8"/>
      <c r="I91" s="8"/>
      <c r="J91" s="8"/>
      <c r="K91" s="8"/>
    </row>
    <row r="92" s="3" customFormat="1" ht="38" customHeight="1" spans="1:11">
      <c r="A92" s="12"/>
      <c r="B92" s="9" t="s">
        <v>105</v>
      </c>
      <c r="C92" s="9"/>
      <c r="D92" s="8">
        <f t="shared" si="11"/>
        <v>3388</v>
      </c>
      <c r="E92" s="8"/>
      <c r="F92" s="8"/>
      <c r="G92" s="8"/>
      <c r="H92" s="8"/>
      <c r="I92" s="8">
        <f>I94</f>
        <v>1278</v>
      </c>
      <c r="J92" s="8">
        <v>828</v>
      </c>
      <c r="K92" s="8">
        <v>1282</v>
      </c>
    </row>
    <row r="93" s="3" customFormat="1" ht="38" customHeight="1" spans="1:11">
      <c r="A93" s="12"/>
      <c r="B93" s="9" t="s">
        <v>106</v>
      </c>
      <c r="C93" s="9"/>
      <c r="D93" s="8">
        <f t="shared" si="11"/>
        <v>0</v>
      </c>
      <c r="E93" s="8"/>
      <c r="F93" s="8"/>
      <c r="G93" s="8"/>
      <c r="H93" s="8"/>
      <c r="I93" s="8"/>
      <c r="J93" s="8"/>
      <c r="K93" s="8"/>
    </row>
    <row r="94" s="3" customFormat="1" ht="38" customHeight="1" spans="1:11">
      <c r="A94" s="16"/>
      <c r="B94" s="9" t="s">
        <v>107</v>
      </c>
      <c r="C94" s="9"/>
      <c r="D94" s="8">
        <f t="shared" si="11"/>
        <v>3388</v>
      </c>
      <c r="E94" s="8"/>
      <c r="F94" s="8"/>
      <c r="G94" s="8"/>
      <c r="H94" s="8"/>
      <c r="I94" s="8">
        <v>1278</v>
      </c>
      <c r="J94" s="8">
        <v>828</v>
      </c>
      <c r="K94" s="8">
        <v>1282</v>
      </c>
    </row>
  </sheetData>
  <mergeCells count="102">
    <mergeCell ref="A1:K1"/>
    <mergeCell ref="A2:K2"/>
    <mergeCell ref="A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A4:A16"/>
    <mergeCell ref="A17:A32"/>
    <mergeCell ref="A33:A36"/>
    <mergeCell ref="A37:A44"/>
    <mergeCell ref="A45:A56"/>
    <mergeCell ref="A57:A64"/>
    <mergeCell ref="A65:A75"/>
    <mergeCell ref="A76:A94"/>
  </mergeCells>
  <pageMargins left="0.75" right="0.75" top="1" bottom="1" header="0.5" footer="0.5"/>
  <pageSetup paperSize="9" scale="6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袁雅娟</dc:creator>
  <cp:lastModifiedBy>花开无声</cp:lastModifiedBy>
  <dcterms:created xsi:type="dcterms:W3CDTF">2019-09-11T07:03:00Z</dcterms:created>
  <dcterms:modified xsi:type="dcterms:W3CDTF">2019-12-23T03:06:25Z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